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wopi.dropbox.com/wopi/files/oid_16764649726474476544/WOPIServiceId_TP_DROPBOX_PLUS/WOPIUserId_-/"/>
    </mc:Choice>
  </mc:AlternateContent>
  <xr:revisionPtr revIDLastSave="649" documentId="13_ncr:1_{B2F32C4F-A374-49DB-B948-8C404C84A3B1}" xr6:coauthVersionLast="47" xr6:coauthVersionMax="47" xr10:uidLastSave="{AF6ADA82-B61D-4A0A-B03A-011F6DB398E1}"/>
  <bookViews>
    <workbookView xWindow="660" yWindow="300" windowWidth="28065" windowHeight="15165" xr2:uid="{4042BBC0-BDE6-2B4A-96B3-1720C00FD2D7}"/>
  </bookViews>
  <sheets>
    <sheet name="Monthly Tracking" sheetId="1" r:id="rId1"/>
    <sheet name="Productive Hours (Daily)" sheetId="3" r:id="rId2"/>
    <sheet name="Non-Working Hours (Daily)" sheetId="4" r:id="rId3"/>
  </sheets>
  <externalReferences>
    <externalReference r:id="rId4"/>
  </externalReferences>
  <definedNames>
    <definedName name="IQ_ADDIN" hidden="1">"AUTO"</definedName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MONTH" hidden="1">15000</definedName>
    <definedName name="IQ_NAMES_REVISION_DATE_" hidden="1">40221.6099421296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PracticeName">'[1]Capital Costs'!$D$3</definedName>
    <definedName name="_xlnm.Print_Area" localSheetId="0">'Monthly Tracking'!$B$10:$P$36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17" i="1"/>
  <c r="D18" i="1" s="1"/>
  <c r="P36" i="1" a="1"/>
  <c r="P36" i="1" s="1"/>
  <c r="P38" i="1" s="1"/>
  <c r="D32" i="1"/>
  <c r="E27" i="1"/>
  <c r="F27" i="1"/>
  <c r="G27" i="1"/>
  <c r="H27" i="1"/>
  <c r="I27" i="1"/>
  <c r="J27" i="1"/>
  <c r="K27" i="1"/>
  <c r="L27" i="1"/>
  <c r="M27" i="1"/>
  <c r="N27" i="1"/>
  <c r="O27" i="1"/>
  <c r="P26" i="1"/>
  <c r="P25" i="1"/>
  <c r="P24" i="1"/>
  <c r="P19" i="1"/>
  <c r="P14" i="1"/>
  <c r="O17" i="1"/>
  <c r="O18" i="1" s="1"/>
  <c r="P28" i="1"/>
  <c r="P37" i="1"/>
  <c r="P27" i="1" l="1"/>
  <c r="O20" i="1"/>
  <c r="E16" i="3" l="1"/>
  <c r="D17" i="3"/>
  <c r="D15" i="3"/>
  <c r="D14" i="3"/>
  <c r="P12" i="1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14" i="4"/>
  <c r="D16" i="3" l="1"/>
  <c r="D19" i="3" s="1"/>
  <c r="C11" i="4"/>
  <c r="P13" i="1" l="1"/>
  <c r="D20" i="1" l="1"/>
  <c r="P11" i="1"/>
  <c r="P15" i="1"/>
  <c r="P16" i="1"/>
  <c r="E17" i="1"/>
  <c r="F17" i="1"/>
  <c r="G17" i="1"/>
  <c r="H17" i="1"/>
  <c r="I17" i="1"/>
  <c r="J17" i="1"/>
  <c r="K17" i="1"/>
  <c r="L17" i="1"/>
  <c r="M17" i="1"/>
  <c r="N17" i="1"/>
  <c r="P21" i="1"/>
  <c r="P22" i="1"/>
  <c r="P33" i="1" s="1"/>
  <c r="D23" i="1"/>
  <c r="E23" i="1"/>
  <c r="E29" i="1" s="1"/>
  <c r="F23" i="1"/>
  <c r="F29" i="1" s="1"/>
  <c r="G23" i="1"/>
  <c r="G29" i="1" s="1"/>
  <c r="H23" i="1"/>
  <c r="H29" i="1" s="1"/>
  <c r="I23" i="1"/>
  <c r="I29" i="1" s="1"/>
  <c r="J23" i="1"/>
  <c r="J29" i="1" s="1"/>
  <c r="K23" i="1"/>
  <c r="K29" i="1" s="1"/>
  <c r="L23" i="1"/>
  <c r="L29" i="1" s="1"/>
  <c r="M23" i="1"/>
  <c r="M29" i="1" s="1"/>
  <c r="N23" i="1"/>
  <c r="N29" i="1" s="1"/>
  <c r="O23" i="1"/>
  <c r="E32" i="1"/>
  <c r="F32" i="1"/>
  <c r="G32" i="1"/>
  <c r="H32" i="1"/>
  <c r="I32" i="1"/>
  <c r="J32" i="1"/>
  <c r="K32" i="1"/>
  <c r="L32" i="1"/>
  <c r="M32" i="1"/>
  <c r="N32" i="1"/>
  <c r="O32" i="1"/>
  <c r="D33" i="1"/>
  <c r="D34" i="1" s="1"/>
  <c r="D35" i="1" s="1"/>
  <c r="E33" i="1"/>
  <c r="F33" i="1"/>
  <c r="G33" i="1"/>
  <c r="H33" i="1"/>
  <c r="I33" i="1"/>
  <c r="J33" i="1"/>
  <c r="K33" i="1"/>
  <c r="L33" i="1"/>
  <c r="M33" i="1"/>
  <c r="N33" i="1"/>
  <c r="O33" i="1"/>
  <c r="M20" i="1" l="1"/>
  <c r="M18" i="1"/>
  <c r="M31" i="1"/>
  <c r="H20" i="1"/>
  <c r="H18" i="1"/>
  <c r="H31" i="1"/>
  <c r="N20" i="1"/>
  <c r="N18" i="1"/>
  <c r="N31" i="1"/>
  <c r="O29" i="1"/>
  <c r="O31" i="1"/>
  <c r="I20" i="1"/>
  <c r="I18" i="1"/>
  <c r="I31" i="1"/>
  <c r="G20" i="1"/>
  <c r="G18" i="1"/>
  <c r="G31" i="1"/>
  <c r="P17" i="1"/>
  <c r="P20" i="1" s="1"/>
  <c r="P23" i="1"/>
  <c r="P29" i="1" s="1"/>
  <c r="L20" i="1"/>
  <c r="L18" i="1"/>
  <c r="L31" i="1"/>
  <c r="J20" i="1"/>
  <c r="J18" i="1"/>
  <c r="J31" i="1"/>
  <c r="F20" i="1"/>
  <c r="F31" i="1"/>
  <c r="F18" i="1"/>
  <c r="E20" i="1"/>
  <c r="E31" i="1"/>
  <c r="E18" i="1"/>
  <c r="K20" i="1"/>
  <c r="K18" i="1"/>
  <c r="K31" i="1"/>
  <c r="D29" i="1"/>
  <c r="D31" i="1"/>
  <c r="M30" i="1"/>
  <c r="O30" i="1"/>
  <c r="N30" i="1"/>
  <c r="L30" i="1"/>
  <c r="J30" i="1"/>
  <c r="I30" i="1"/>
  <c r="G30" i="1"/>
  <c r="F30" i="1"/>
  <c r="E30" i="1"/>
  <c r="D30" i="1"/>
  <c r="K30" i="1"/>
  <c r="H30" i="1"/>
  <c r="P32" i="1"/>
  <c r="P34" i="1" s="1"/>
  <c r="P35" i="1" s="1"/>
  <c r="J34" i="1"/>
  <c r="J35" i="1" s="1"/>
  <c r="L34" i="1"/>
  <c r="L35" i="1" s="1"/>
  <c r="F34" i="1"/>
  <c r="F35" i="1" s="1"/>
  <c r="H34" i="1"/>
  <c r="H35" i="1" s="1"/>
  <c r="O34" i="1"/>
  <c r="O35" i="1" s="1"/>
  <c r="G34" i="1"/>
  <c r="G35" i="1" s="1"/>
  <c r="E34" i="1"/>
  <c r="E35" i="1" s="1"/>
  <c r="N34" i="1"/>
  <c r="N35" i="1" s="1"/>
  <c r="M34" i="1"/>
  <c r="M35" i="1" s="1"/>
  <c r="I34" i="1"/>
  <c r="I35" i="1" s="1"/>
  <c r="K34" i="1"/>
  <c r="K35" i="1" s="1"/>
  <c r="P30" i="1" l="1"/>
  <c r="P31" i="1"/>
  <c r="P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<sst xmlns="http://schemas.openxmlformats.org/spreadsheetml/2006/main" count="163" uniqueCount="142">
  <si>
    <t>Daily Utilization / Productive Hours - Tracking and Calculation</t>
  </si>
  <si>
    <t>Productive Hours: Working Hours less Non-Working Hours</t>
  </si>
  <si>
    <t>DESCRIPTION</t>
  </si>
  <si>
    <t>JAN</t>
  </si>
  <si>
    <t>FEB</t>
  </si>
  <si>
    <t>MAR</t>
  </si>
  <si>
    <t>APR</t>
  </si>
  <si>
    <t>MAY</t>
  </si>
  <si>
    <t>JUNE</t>
  </si>
  <si>
    <t>JULY</t>
  </si>
  <si>
    <t>AUG</t>
  </si>
  <si>
    <t>SEP</t>
  </si>
  <si>
    <t>OCT</t>
  </si>
  <si>
    <t>NOV</t>
  </si>
  <si>
    <t>DEC</t>
  </si>
  <si>
    <t>TOTAL</t>
  </si>
  <si>
    <t xml:space="preserve">Calendar days </t>
  </si>
  <si>
    <t>Number of days in the month</t>
  </si>
  <si>
    <t>Business Days</t>
  </si>
  <si>
    <t>Number of business days in month, less official holidays</t>
  </si>
  <si>
    <t>Surgery Days</t>
  </si>
  <si>
    <t>Number of days surgeries were performed</t>
  </si>
  <si>
    <t>Monthly Case Volume</t>
  </si>
  <si>
    <t>Total Cases</t>
  </si>
  <si>
    <t>Payroll Costs Clinical Staff</t>
  </si>
  <si>
    <t>Total payroll costs including PTO, Holiday, Overtime, benefits and taxes for Clinical Staff</t>
  </si>
  <si>
    <t>Payroll Business Office Staff</t>
  </si>
  <si>
    <t>Total payroll costs including PTO, Holiday, Overtime, benefits and taxes for Administrative &amp; Business Office Staff</t>
  </si>
  <si>
    <t>Total Payroll Expenses</t>
  </si>
  <si>
    <t>Auto-calculated</t>
  </si>
  <si>
    <t>Payroll cost per case</t>
  </si>
  <si>
    <t>Net Revenue</t>
  </si>
  <si>
    <t>Total Net Revenue</t>
  </si>
  <si>
    <t>Labor Cost as a % of Net Revenue</t>
  </si>
  <si>
    <t>Hours Clinical</t>
  </si>
  <si>
    <t>Total Hours - clinical staff</t>
  </si>
  <si>
    <t>Hours Business Office</t>
  </si>
  <si>
    <t>Total Hours - business office staff</t>
  </si>
  <si>
    <t>Total Hours</t>
  </si>
  <si>
    <t>Non-working Hours</t>
  </si>
  <si>
    <t>Productive Hours</t>
  </si>
  <si>
    <t>Staff Utilization Rate (%)</t>
  </si>
  <si>
    <t>Overtime Hours</t>
  </si>
  <si>
    <t>Total Overtime Hours</t>
  </si>
  <si>
    <t>Overtime %</t>
  </si>
  <si>
    <t>Hours Per Case</t>
  </si>
  <si>
    <t>Payroll Costs per Hour</t>
  </si>
  <si>
    <t>Clinical FTEs</t>
  </si>
  <si>
    <t>Business Office FTEs</t>
  </si>
  <si>
    <t>Total FTEs</t>
  </si>
  <si>
    <t>Cases per FTE</t>
  </si>
  <si>
    <t>Total Employees</t>
  </si>
  <si>
    <t>Total employees, including departures</t>
  </si>
  <si>
    <t>Employee Departures</t>
  </si>
  <si>
    <t>Total employees who departed</t>
  </si>
  <si>
    <t>Employee Turnover Rate</t>
  </si>
  <si>
    <t>Auto-calculated ONLY 1 YEAR DATA IF AVAILABLE</t>
  </si>
  <si>
    <t>Preop Patient-to-Staff Ratio</t>
  </si>
  <si>
    <t>PACU Patient-to-Staff Ratio</t>
  </si>
  <si>
    <t>OR Patient-to-Staff Ratio</t>
  </si>
  <si>
    <t>Patient-to-RN Ratio</t>
  </si>
  <si>
    <t>Patient-to-BO Staff Ratio</t>
  </si>
  <si>
    <t>Total</t>
  </si>
  <si>
    <t>Total Staff</t>
  </si>
  <si>
    <t xml:space="preserve">Daily Total staff </t>
  </si>
  <si>
    <t>Daily Total Working hours all staff</t>
  </si>
  <si>
    <t xml:space="preserve">Total Non-Working Hours </t>
  </si>
  <si>
    <t>Daily Total from Non-Working Hours tab</t>
  </si>
  <si>
    <t>Working Hours less Non-working Hours</t>
  </si>
  <si>
    <t>Paid Hours</t>
  </si>
  <si>
    <t>Daily Total Paid Hours all staff</t>
  </si>
  <si>
    <t>Non-Working Hours - Tracking and Calculation</t>
  </si>
  <si>
    <t>Total Non-Working Hours</t>
  </si>
  <si>
    <t xml:space="preserve">Replace with names </t>
  </si>
  <si>
    <t>Break 
Hours</t>
  </si>
  <si>
    <t>Lunch 
Hours</t>
  </si>
  <si>
    <t>Unexpected Down Time Hours</t>
  </si>
  <si>
    <t>Total 
Non Working
Hours</t>
  </si>
  <si>
    <t>Minute to Decimal Conversion</t>
  </si>
  <si>
    <t>Employee 1</t>
  </si>
  <si>
    <t>For reference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</si>
  <si>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</si>
  <si>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</si>
  <si>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</si>
  <si>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</si>
  <si>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</si>
  <si>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</si>
  <si>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</si>
  <si>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</si>
  <si>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</si>
  <si>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</si>
  <si>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</si>
  <si>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</si>
  <si>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</si>
  <si>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</si>
  <si>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</si>
  <si>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</si>
  <si>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</si>
  <si>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</si>
  <si>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</si>
  <si>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</si>
  <si>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</si>
  <si>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</si>
  <si>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</si>
  <si>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</si>
  <si>
    <t>Employee 26</t>
  </si>
  <si>
    <t>Employee 27</t>
  </si>
  <si>
    <t>Employee 28</t>
  </si>
  <si>
    <t>Employee 29</t>
  </si>
  <si>
    <t>Employee 30</t>
  </si>
  <si>
    <t>Minutes</t>
  </si>
  <si>
    <t>Decimal</t>
  </si>
  <si>
    <t>Total from Productive Hours (Daily) input at month end</t>
  </si>
  <si>
    <t>Productive Hours/Paid Hours x 100</t>
  </si>
  <si>
    <t>Total Patients in Preop / Number of Clinical Staff (day) </t>
  </si>
  <si>
    <t>Total Patients in PACU / Number of Clinical Staff (day) </t>
  </si>
  <si>
    <t>Total Patients in OR / Number of Clinical Staff (day) </t>
  </si>
  <si>
    <t>Total Patients / Number of RNs (day) </t>
  </si>
  <si>
    <t>Total Patients / Number of BO Staff (day) </t>
  </si>
  <si>
    <t>BENCHMARK</t>
  </si>
  <si>
    <t>75-85%</t>
  </si>
  <si>
    <t>&lt; 2-3%</t>
  </si>
  <si>
    <t>20-30%</t>
  </si>
  <si>
    <t>450-600</t>
  </si>
  <si>
    <t>&lt; 20%</t>
  </si>
  <si>
    <t>$350-550 / case</t>
  </si>
  <si>
    <t>2:1 or 3:1</t>
  </si>
  <si>
    <t>3:1 to 5:1</t>
  </si>
  <si>
    <t>1:1 or 1:2</t>
  </si>
  <si>
    <t>1:2 to 1:3</t>
  </si>
  <si>
    <t>15:1 to 30:1</t>
  </si>
  <si>
    <r>
      <rPr>
        <sz val="12"/>
        <color theme="1"/>
        <rFont val="Arial"/>
        <family val="2"/>
      </rPr>
      <t xml:space="preserve">Submit your month end data for October </t>
    </r>
    <r>
      <rPr>
        <sz val="11"/>
        <color theme="1"/>
        <rFont val="Arial"/>
        <family val="2"/>
      </rPr>
      <t xml:space="preserve">
</t>
    </r>
    <r>
      <rPr>
        <b/>
        <sz val="12"/>
        <color theme="9" tint="0.39997558519241921"/>
        <rFont val="Arial"/>
        <family val="2"/>
      </rPr>
      <t xml:space="preserve">https://bit.ly/ASC-Staff-Utilization </t>
    </r>
  </si>
  <si>
    <r>
      <rPr>
        <b/>
        <i/>
        <sz val="11"/>
        <color theme="4"/>
        <rFont val="Arial"/>
        <family val="2"/>
      </rPr>
      <t>Benchmarks provided are averages for the “ASC Environment”</t>
    </r>
    <r>
      <rPr>
        <i/>
        <sz val="11"/>
        <color theme="4"/>
        <rFont val="Arial"/>
        <family val="2"/>
      </rPr>
      <t xml:space="preserve">
If your ASC has longer, more complex cases, if you are exceedingly high or low volume, you should refer to your specific specialty KPIs. 
Acuity level and specialty/procedure specific considerations. Benchmarks are general “ASC” averages from various sources.</t>
    </r>
  </si>
  <si>
    <r>
      <rPr>
        <b/>
        <i/>
        <sz val="10"/>
        <color theme="4"/>
        <rFont val="Arial"/>
        <family val="2"/>
      </rPr>
      <t>Ratios:</t>
    </r>
    <r>
      <rPr>
        <i/>
        <sz val="10"/>
        <color theme="4"/>
        <rFont val="Arial"/>
        <family val="2"/>
      </rPr>
      <t xml:space="preserve"> In general, how many of each staff member are present for total patients at any given time through the course of a surgery day. For example, a 5:1 patient-to-nurse ratio means 1 nurse is taking care of 5 patients and a 2:1 ratio means 1 nurse is caring for 2 patients.</t>
    </r>
  </si>
  <si>
    <t>ASC Staff Utilization Metrics - Monthly Tracking and Calculation</t>
  </si>
  <si>
    <r>
      <rPr>
        <b/>
        <i/>
        <sz val="12"/>
        <color theme="1"/>
        <rFont val="Arial"/>
        <family val="2"/>
      </rPr>
      <t>TRACK MONTHLY</t>
    </r>
    <r>
      <rPr>
        <i/>
        <sz val="12"/>
        <color theme="1"/>
        <rFont val="Arial"/>
        <family val="2"/>
      </rPr>
      <t>. Input data in yellow highlighted fields</t>
    </r>
  </si>
  <si>
    <r>
      <rPr>
        <b/>
        <i/>
        <sz val="11"/>
        <color theme="1"/>
        <rFont val="Arial"/>
        <family val="2"/>
      </rPr>
      <t>TRACK DAILY.</t>
    </r>
    <r>
      <rPr>
        <i/>
        <sz val="11"/>
        <color theme="1"/>
        <rFont val="Arial"/>
        <family val="2"/>
      </rPr>
      <t xml:space="preserve"> Input total number on Productive Hours (Daily) Tab</t>
    </r>
  </si>
  <si>
    <r>
      <rPr>
        <b/>
        <i/>
        <sz val="11"/>
        <color theme="1"/>
        <rFont val="Arial"/>
        <family val="2"/>
      </rPr>
      <t>TRACK DAILY.</t>
    </r>
    <r>
      <rPr>
        <i/>
        <sz val="11"/>
        <color theme="1"/>
        <rFont val="Arial"/>
        <family val="2"/>
      </rPr>
      <t xml:space="preserve"> Input total number on Monthly Tracking Tab at month end</t>
    </r>
  </si>
  <si>
    <t xml:space="preserve">Hours that staff are actively caring for patients. Working hours less non-working hours </t>
  </si>
  <si>
    <t xml:space="preserve">Hours that staff are NOT  actively caring for patients. Breaks and lunch, or unexpected down time - case runs over, patient transfer, equipment down, power/EHR outage, etc. </t>
  </si>
  <si>
    <t>Non-Working Hours</t>
  </si>
  <si>
    <t>© VMG Holdings, LLC. All Rights Reserved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</si>
</sst>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_);\(0\)"/>
    <numFmt numFmtId="166" formatCode="0.0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2"/>
      <color indexed="9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i/>
      <sz val="10"/>
      <color indexed="8"/>
      <name val="Arial"/>
      <family val="2"/>
    </font>
    <font>
      <b/>
      <sz val="11"/>
      <color theme="0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sz val="12"/>
      <color theme="4"/>
      <name val="Arial"/>
      <family val="2"/>
    </font>
    <font>
      <b/>
      <sz val="14"/>
      <color theme="1"/>
      <name val="Arial"/>
      <family val="2"/>
    </font>
    <font>
      <i/>
      <sz val="10"/>
      <name val="Arial"/>
      <family val="2"/>
    </font>
    <font>
      <b/>
      <i/>
      <sz val="12"/>
      <color theme="0"/>
      <name val="Arial"/>
      <family val="2"/>
    </font>
    <font>
      <i/>
      <sz val="12"/>
      <color indexed="8"/>
      <name val="Arial"/>
      <family val="2"/>
    </font>
    <font>
      <b/>
      <sz val="12"/>
      <color theme="9" tint="0.39997558519241921"/>
      <name val="Arial"/>
      <family val="2"/>
    </font>
    <font>
      <sz val="12"/>
      <color theme="1"/>
      <name val="Arial"/>
      <family val="2"/>
    </font>
    <font>
      <i/>
      <sz val="11"/>
      <color theme="4"/>
      <name val="Arial"/>
      <family val="2"/>
    </font>
    <font>
      <b/>
      <i/>
      <sz val="11"/>
      <color theme="4"/>
      <name val="Arial"/>
      <family val="2"/>
    </font>
    <font>
      <i/>
      <sz val="10"/>
      <color theme="4"/>
      <name val="Arial"/>
      <family val="2"/>
    </font>
    <font>
      <b/>
      <i/>
      <sz val="10"/>
      <color theme="4"/>
      <name val="Arial"/>
      <family val="2"/>
    </font>
    <font>
      <i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A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3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0" tint="-0.34998626667073579"/>
      </bottom>
      <diagonal/>
    </border>
    <border>
      <left style="medium">
        <color theme="4"/>
      </left>
      <right style="medium">
        <color theme="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4"/>
      </left>
      <right style="medium">
        <color theme="4"/>
      </right>
      <top style="thin">
        <color theme="0" tint="-0.34998626667073579"/>
      </top>
      <bottom style="medium">
        <color theme="4"/>
      </bottom>
      <diagonal/>
    </border>
    <border>
      <left style="medium">
        <color theme="4"/>
      </left>
      <right style="thin">
        <color theme="0" tint="-0.249977111117893"/>
      </right>
      <top style="medium">
        <color theme="4"/>
      </top>
      <bottom style="medium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4"/>
      </top>
      <bottom style="medium">
        <color theme="4"/>
      </bottom>
      <diagonal/>
    </border>
    <border>
      <left style="thin">
        <color theme="0" tint="-0.249977111117893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medium">
        <color theme="4"/>
      </top>
      <bottom style="medium">
        <color theme="4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medium">
        <color theme="4"/>
      </top>
      <bottom style="medium">
        <color theme="4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0" tint="-0.249977111117893"/>
      </bottom>
      <diagonal/>
    </border>
    <border>
      <left style="medium">
        <color theme="4"/>
      </left>
      <right style="medium">
        <color theme="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4"/>
      </left>
      <right style="medium">
        <color theme="4"/>
      </right>
      <top style="thin">
        <color theme="0" tint="-0.249977111117893"/>
      </top>
      <bottom/>
      <diagonal/>
    </border>
    <border>
      <left style="medium">
        <color theme="4"/>
      </left>
      <right style="medium">
        <color theme="4"/>
      </right>
      <top/>
      <bottom style="thin">
        <color theme="0" tint="-0.249977111117893"/>
      </bottom>
      <diagonal/>
    </border>
    <border>
      <left style="medium">
        <color theme="4"/>
      </left>
      <right style="medium">
        <color theme="4"/>
      </right>
      <top style="thin">
        <color theme="0" tint="-0.249977111117893"/>
      </top>
      <bottom style="medium">
        <color theme="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83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wrapText="1"/>
    </xf>
    <xf numFmtId="49" fontId="5" fillId="2" borderId="0" xfId="0" applyNumberFormat="1" applyFont="1" applyFill="1" applyAlignment="1">
      <alignment vertical="center" wrapText="1"/>
    </xf>
    <xf numFmtId="0" fontId="5" fillId="2" borderId="0" xfId="0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right"/>
    </xf>
    <xf numFmtId="164" fontId="5" fillId="2" borderId="0" xfId="0" applyNumberFormat="1" applyFont="1" applyFill="1" applyAlignment="1">
      <alignment horizontal="right"/>
    </xf>
    <xf numFmtId="0" fontId="9" fillId="0" borderId="0" xfId="0" applyFont="1"/>
    <xf numFmtId="0" fontId="11" fillId="0" borderId="0" xfId="0" applyFont="1"/>
    <xf numFmtId="0" fontId="9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 wrapText="1"/>
    </xf>
    <xf numFmtId="0" fontId="12" fillId="0" borderId="0" xfId="0" applyFont="1"/>
    <xf numFmtId="0" fontId="10" fillId="4" borderId="1" xfId="0" applyFont="1" applyFill="1" applyBorder="1" applyAlignment="1">
      <alignment horizontal="left"/>
    </xf>
    <xf numFmtId="0" fontId="13" fillId="6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0" borderId="3" xfId="0" applyFont="1" applyBorder="1"/>
    <xf numFmtId="0" fontId="14" fillId="0" borderId="0" xfId="0" applyFont="1"/>
    <xf numFmtId="0" fontId="9" fillId="0" borderId="0" xfId="0" applyFont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166" fontId="9" fillId="0" borderId="5" xfId="0" applyNumberFormat="1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2" fillId="7" borderId="0" xfId="0" applyFont="1" applyFill="1"/>
    <xf numFmtId="0" fontId="9" fillId="7" borderId="0" xfId="0" applyFont="1" applyFill="1"/>
    <xf numFmtId="0" fontId="21" fillId="0" borderId="0" xfId="0" applyFont="1"/>
    <xf numFmtId="0" fontId="17" fillId="6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22" fillId="0" borderId="0" xfId="0" applyFont="1"/>
    <xf numFmtId="0" fontId="3" fillId="3" borderId="4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/>
    </xf>
    <xf numFmtId="49" fontId="6" fillId="4" borderId="4" xfId="0" applyNumberFormat="1" applyFont="1" applyFill="1" applyBorder="1" applyAlignment="1">
      <alignment vertical="center" wrapText="1"/>
    </xf>
    <xf numFmtId="0" fontId="4" fillId="4" borderId="4" xfId="0" applyFont="1" applyFill="1" applyBorder="1" applyAlignment="1">
      <alignment vertical="center"/>
    </xf>
    <xf numFmtId="49" fontId="6" fillId="4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vertical="center"/>
    </xf>
    <xf numFmtId="49" fontId="6" fillId="5" borderId="4" xfId="0" applyNumberFormat="1" applyFont="1" applyFill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9" fontId="11" fillId="4" borderId="4" xfId="2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4" xfId="1" applyNumberFormat="1" applyFont="1" applyFill="1" applyBorder="1" applyAlignment="1">
      <alignment horizontal="center" vertical="center"/>
    </xf>
    <xf numFmtId="164" fontId="5" fillId="2" borderId="4" xfId="1" applyNumberFormat="1" applyFont="1" applyFill="1" applyBorder="1" applyAlignment="1">
      <alignment horizontal="center" vertical="center"/>
    </xf>
    <xf numFmtId="164" fontId="5" fillId="4" borderId="4" xfId="1" applyNumberFormat="1" applyFont="1" applyFill="1" applyBorder="1" applyAlignment="1">
      <alignment horizontal="center" vertical="center"/>
    </xf>
    <xf numFmtId="43" fontId="4" fillId="4" borderId="4" xfId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8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43" fontId="4" fillId="4" borderId="4" xfId="0" applyNumberFormat="1" applyFont="1" applyFill="1" applyBorder="1" applyAlignment="1">
      <alignment horizontal="center" vertical="center"/>
    </xf>
    <xf numFmtId="43" fontId="5" fillId="4" borderId="4" xfId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164" fontId="5" fillId="9" borderId="4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49" fontId="6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3" fillId="10" borderId="4" xfId="0" applyFont="1" applyFill="1" applyBorder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64" fontId="4" fillId="0" borderId="0" xfId="1" applyNumberFormat="1" applyFont="1" applyFill="1" applyBorder="1" applyAlignment="1">
      <alignment horizontal="center" vertical="center"/>
    </xf>
    <xf numFmtId="164" fontId="5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9" fontId="11" fillId="0" borderId="0" xfId="2" applyFont="1" applyFill="1" applyBorder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43" fontId="5" fillId="0" borderId="0" xfId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/>
    </xf>
    <xf numFmtId="164" fontId="5" fillId="7" borderId="4" xfId="1" applyNumberFormat="1" applyFont="1" applyFill="1" applyBorder="1" applyAlignment="1">
      <alignment horizontal="center" vertical="center"/>
    </xf>
    <xf numFmtId="165" fontId="5" fillId="7" borderId="4" xfId="0" applyNumberFormat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43" fontId="4" fillId="7" borderId="4" xfId="1" applyFont="1" applyFill="1" applyBorder="1" applyAlignment="1">
      <alignment horizontal="center" vertical="center"/>
    </xf>
    <xf numFmtId="49" fontId="7" fillId="0" borderId="4" xfId="0" applyNumberFormat="1" applyFont="1" applyBorder="1" applyAlignment="1">
      <alignment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24" fillId="6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9" fillId="7" borderId="0" xfId="0" applyFont="1" applyFill="1" applyAlignment="1">
      <alignment vertical="center"/>
    </xf>
    <xf numFmtId="0" fontId="12" fillId="0" borderId="0" xfId="0" applyFont="1" applyAlignment="1">
      <alignment vertical="center" wrapText="1"/>
    </xf>
    <xf numFmtId="0" fontId="9" fillId="5" borderId="4" xfId="0" applyFont="1" applyFill="1" applyBorder="1"/>
    <xf numFmtId="0" fontId="15" fillId="5" borderId="7" xfId="0" applyFont="1" applyFill="1" applyBorder="1"/>
    <xf numFmtId="9" fontId="11" fillId="5" borderId="10" xfId="2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/>
    </xf>
    <xf numFmtId="0" fontId="16" fillId="4" borderId="6" xfId="0" applyFont="1" applyFill="1" applyBorder="1" applyAlignment="1">
      <alignment vertical="center"/>
    </xf>
    <xf numFmtId="0" fontId="16" fillId="2" borderId="6" xfId="0" applyFont="1" applyFill="1" applyBorder="1" applyAlignment="1">
      <alignment vertical="center"/>
    </xf>
    <xf numFmtId="0" fontId="17" fillId="6" borderId="1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17" fillId="6" borderId="12" xfId="0" applyFont="1" applyFill="1" applyBorder="1" applyAlignment="1">
      <alignment horizontal="center" vertical="center"/>
    </xf>
    <xf numFmtId="0" fontId="9" fillId="8" borderId="13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49" fontId="7" fillId="0" borderId="8" xfId="0" applyNumberFormat="1" applyFont="1" applyBorder="1" applyAlignment="1">
      <alignment horizontal="left" vertical="center" wrapText="1"/>
    </xf>
    <xf numFmtId="164" fontId="5" fillId="0" borderId="8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49" fontId="7" fillId="0" borderId="9" xfId="0" applyNumberFormat="1" applyFont="1" applyBorder="1" applyAlignment="1">
      <alignment horizontal="left" vertical="center" wrapText="1"/>
    </xf>
    <xf numFmtId="164" fontId="5" fillId="7" borderId="9" xfId="0" applyNumberFormat="1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vertical="center"/>
    </xf>
    <xf numFmtId="49" fontId="6" fillId="5" borderId="16" xfId="0" applyNumberFormat="1" applyFont="1" applyFill="1" applyBorder="1" applyAlignment="1">
      <alignment vertical="center" wrapText="1"/>
    </xf>
    <xf numFmtId="9" fontId="11" fillId="5" borderId="16" xfId="2" applyFont="1" applyFill="1" applyBorder="1" applyAlignment="1">
      <alignment horizontal="center" vertical="center"/>
    </xf>
    <xf numFmtId="9" fontId="11" fillId="5" borderId="17" xfId="2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 wrapText="1"/>
    </xf>
    <xf numFmtId="164" fontId="4" fillId="4" borderId="7" xfId="1" applyNumberFormat="1" applyFont="1" applyFill="1" applyBorder="1" applyAlignment="1">
      <alignment horizontal="center" vertical="center"/>
    </xf>
    <xf numFmtId="164" fontId="5" fillId="7" borderId="7" xfId="1" applyNumberFormat="1" applyFont="1" applyFill="1" applyBorder="1" applyAlignment="1">
      <alignment horizontal="center" vertical="center"/>
    </xf>
    <xf numFmtId="164" fontId="5" fillId="4" borderId="7" xfId="1" applyNumberFormat="1" applyFont="1" applyFill="1" applyBorder="1" applyAlignment="1">
      <alignment horizontal="center" vertical="center"/>
    </xf>
    <xf numFmtId="43" fontId="4" fillId="4" borderId="7" xfId="1" applyFont="1" applyFill="1" applyBorder="1" applyAlignment="1">
      <alignment horizontal="center" vertical="center"/>
    </xf>
    <xf numFmtId="43" fontId="4" fillId="7" borderId="7" xfId="1" applyFont="1" applyFill="1" applyBorder="1" applyAlignment="1">
      <alignment horizontal="center" vertical="center"/>
    </xf>
    <xf numFmtId="164" fontId="5" fillId="4" borderId="7" xfId="0" applyNumberFormat="1" applyFont="1" applyFill="1" applyBorder="1" applyAlignment="1">
      <alignment horizontal="center" vertical="center"/>
    </xf>
    <xf numFmtId="164" fontId="5" fillId="7" borderId="7" xfId="0" applyNumberFormat="1" applyFont="1" applyFill="1" applyBorder="1" applyAlignment="1">
      <alignment horizontal="center" vertical="center"/>
    </xf>
    <xf numFmtId="164" fontId="5" fillId="7" borderId="18" xfId="0" applyNumberFormat="1" applyFont="1" applyFill="1" applyBorder="1" applyAlignment="1">
      <alignment horizontal="center" vertical="center"/>
    </xf>
    <xf numFmtId="9" fontId="11" fillId="5" borderId="19" xfId="2" applyFont="1" applyFill="1" applyBorder="1" applyAlignment="1">
      <alignment horizontal="center" vertical="center"/>
    </xf>
    <xf numFmtId="164" fontId="5" fillId="7" borderId="20" xfId="0" applyNumberFormat="1" applyFont="1" applyFill="1" applyBorder="1" applyAlignment="1">
      <alignment horizontal="center" vertical="center"/>
    </xf>
    <xf numFmtId="9" fontId="11" fillId="4" borderId="7" xfId="2" applyFont="1" applyFill="1" applyBorder="1" applyAlignment="1">
      <alignment horizontal="center" vertical="center"/>
    </xf>
    <xf numFmtId="43" fontId="4" fillId="4" borderId="7" xfId="0" applyNumberFormat="1" applyFont="1" applyFill="1" applyBorder="1" applyAlignment="1">
      <alignment horizontal="center" vertical="center"/>
    </xf>
    <xf numFmtId="43" fontId="5" fillId="4" borderId="7" xfId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164" fontId="3" fillId="3" borderId="21" xfId="0" applyNumberFormat="1" applyFont="1" applyFill="1" applyBorder="1" applyAlignment="1">
      <alignment horizontal="center" vertical="center" wrapText="1"/>
    </xf>
    <xf numFmtId="164" fontId="4" fillId="4" borderId="21" xfId="1" applyNumberFormat="1" applyFont="1" applyFill="1" applyBorder="1" applyAlignment="1">
      <alignment horizontal="center" vertical="center"/>
    </xf>
    <xf numFmtId="164" fontId="5" fillId="7" borderId="21" xfId="1" applyNumberFormat="1" applyFont="1" applyFill="1" applyBorder="1" applyAlignment="1">
      <alignment horizontal="center" vertical="center"/>
    </xf>
    <xf numFmtId="164" fontId="5" fillId="4" borderId="21" xfId="1" applyNumberFormat="1" applyFont="1" applyFill="1" applyBorder="1" applyAlignment="1">
      <alignment horizontal="center" vertical="center"/>
    </xf>
    <xf numFmtId="43" fontId="4" fillId="4" borderId="21" xfId="1" applyFont="1" applyFill="1" applyBorder="1" applyAlignment="1">
      <alignment horizontal="center" vertical="center"/>
    </xf>
    <xf numFmtId="43" fontId="4" fillId="7" borderId="21" xfId="1" applyFont="1" applyFill="1" applyBorder="1" applyAlignment="1">
      <alignment horizontal="center" vertical="center"/>
    </xf>
    <xf numFmtId="164" fontId="5" fillId="4" borderId="21" xfId="0" applyNumberFormat="1" applyFont="1" applyFill="1" applyBorder="1" applyAlignment="1">
      <alignment horizontal="center" vertical="center"/>
    </xf>
    <xf numFmtId="164" fontId="5" fillId="7" borderId="21" xfId="0" applyNumberFormat="1" applyFont="1" applyFill="1" applyBorder="1" applyAlignment="1">
      <alignment horizontal="center" vertical="center"/>
    </xf>
    <xf numFmtId="164" fontId="5" fillId="7" borderId="22" xfId="0" applyNumberFormat="1" applyFont="1" applyFill="1" applyBorder="1" applyAlignment="1">
      <alignment horizontal="center" vertical="center"/>
    </xf>
    <xf numFmtId="9" fontId="11" fillId="5" borderId="23" xfId="2" applyFont="1" applyFill="1" applyBorder="1" applyAlignment="1">
      <alignment horizontal="center" vertical="center"/>
    </xf>
    <xf numFmtId="164" fontId="5" fillId="7" borderId="24" xfId="0" applyNumberFormat="1" applyFont="1" applyFill="1" applyBorder="1" applyAlignment="1">
      <alignment horizontal="center" vertical="center"/>
    </xf>
    <xf numFmtId="9" fontId="11" fillId="4" borderId="21" xfId="2" applyFont="1" applyFill="1" applyBorder="1" applyAlignment="1">
      <alignment horizontal="center" vertical="center"/>
    </xf>
    <xf numFmtId="43" fontId="4" fillId="4" borderId="21" xfId="0" applyNumberFormat="1" applyFont="1" applyFill="1" applyBorder="1" applyAlignment="1">
      <alignment horizontal="center" vertical="center"/>
    </xf>
    <xf numFmtId="43" fontId="5" fillId="4" borderId="21" xfId="1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vertical="center"/>
    </xf>
    <xf numFmtId="0" fontId="5" fillId="9" borderId="21" xfId="0" applyFont="1" applyFill="1" applyBorder="1" applyAlignment="1">
      <alignment horizontal="center" vertical="center"/>
    </xf>
    <xf numFmtId="164" fontId="3" fillId="3" borderId="25" xfId="0" applyNumberFormat="1" applyFont="1" applyFill="1" applyBorder="1" applyAlignment="1">
      <alignment horizontal="center" vertical="center" wrapText="1"/>
    </xf>
    <xf numFmtId="164" fontId="4" fillId="4" borderId="26" xfId="1" applyNumberFormat="1" applyFont="1" applyFill="1" applyBorder="1" applyAlignment="1">
      <alignment horizontal="center" vertical="center"/>
    </xf>
    <xf numFmtId="164" fontId="5" fillId="7" borderId="26" xfId="1" applyNumberFormat="1" applyFont="1" applyFill="1" applyBorder="1" applyAlignment="1">
      <alignment horizontal="center" vertical="center"/>
    </xf>
    <xf numFmtId="164" fontId="5" fillId="4" borderId="26" xfId="1" applyNumberFormat="1" applyFont="1" applyFill="1" applyBorder="1" applyAlignment="1">
      <alignment horizontal="center" vertical="center"/>
    </xf>
    <xf numFmtId="43" fontId="4" fillId="4" borderId="26" xfId="1" applyFont="1" applyFill="1" applyBorder="1" applyAlignment="1">
      <alignment horizontal="center" vertical="center"/>
    </xf>
    <xf numFmtId="43" fontId="4" fillId="7" borderId="26" xfId="1" applyFont="1" applyFill="1" applyBorder="1" applyAlignment="1">
      <alignment horizontal="center" vertical="center"/>
    </xf>
    <xf numFmtId="164" fontId="5" fillId="4" borderId="26" xfId="0" applyNumberFormat="1" applyFont="1" applyFill="1" applyBorder="1" applyAlignment="1">
      <alignment horizontal="center" vertical="center"/>
    </xf>
    <xf numFmtId="164" fontId="5" fillId="7" borderId="26" xfId="0" applyNumberFormat="1" applyFont="1" applyFill="1" applyBorder="1" applyAlignment="1">
      <alignment horizontal="center" vertical="center"/>
    </xf>
    <xf numFmtId="164" fontId="5" fillId="7" borderId="27" xfId="0" applyNumberFormat="1" applyFont="1" applyFill="1" applyBorder="1" applyAlignment="1">
      <alignment horizontal="center" vertical="center"/>
    </xf>
    <xf numFmtId="164" fontId="5" fillId="7" borderId="28" xfId="0" applyNumberFormat="1" applyFont="1" applyFill="1" applyBorder="1" applyAlignment="1">
      <alignment horizontal="center" vertical="center"/>
    </xf>
    <xf numFmtId="9" fontId="11" fillId="4" borderId="26" xfId="2" applyFont="1" applyFill="1" applyBorder="1" applyAlignment="1">
      <alignment horizontal="center" vertical="center"/>
    </xf>
    <xf numFmtId="43" fontId="4" fillId="4" borderId="26" xfId="0" applyNumberFormat="1" applyFont="1" applyFill="1" applyBorder="1" applyAlignment="1">
      <alignment horizontal="center" vertical="center"/>
    </xf>
    <xf numFmtId="43" fontId="5" fillId="4" borderId="26" xfId="1" applyFont="1" applyFill="1" applyBorder="1" applyAlignment="1">
      <alignment horizontal="center" vertical="center"/>
    </xf>
    <xf numFmtId="0" fontId="5" fillId="7" borderId="26" xfId="0" applyFont="1" applyFill="1" applyBorder="1" applyAlignment="1">
      <alignment horizontal="center" vertical="center"/>
    </xf>
    <xf numFmtId="0" fontId="5" fillId="9" borderId="29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32" fillId="7" borderId="0" xfId="0" applyFont="1" applyFill="1" applyAlignment="1">
      <alignment vertical="center"/>
    </xf>
    <xf numFmtId="0" fontId="12" fillId="7" borderId="0" xfId="0" applyFont="1" applyFill="1" applyAlignment="1">
      <alignment vertical="center"/>
    </xf>
    <xf numFmtId="0" fontId="34" fillId="0" borderId="0" xfId="0" applyFont="1"/>
    <xf numFmtId="0" fontId="30" fillId="0" borderId="0" xfId="0" applyFont="1" applyAlignment="1">
      <alignment horizontal="left" vertical="center" wrapText="1"/>
    </xf>
    <xf numFmtId="0" fontId="28" fillId="0" borderId="0" xfId="0" applyFont="1" applyAlignment="1">
      <alignment horizontal="right" vertical="center" wrapText="1"/>
    </xf>
    <xf numFmtId="0" fontId="15" fillId="2" borderId="0" xfId="0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59531</xdr:colOff>
      <xdr:row>0</xdr:row>
      <xdr:rowOff>107156</xdr:rowOff>
    </xdr:from>
    <xdr:to>
      <xdr:col>1</xdr:col>
      <xdr:colOff>1097756</xdr:colOff>
      <xdr:row>2</xdr:row>
      <xdr:rowOff>68428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B818B4F-BDA5-4E8C-A723-FCB44A29D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219" y="107156"/>
          <a:ext cx="1038225" cy="3422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114300</xdr:rowOff>
    </xdr:from>
    <xdr:to>
      <xdr:col>1</xdr:col>
      <xdr:colOff>1095375</xdr:colOff>
      <xdr:row>2</xdr:row>
      <xdr:rowOff>94622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95FB15-6686-465A-BF79-DBFC65B25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14300"/>
          <a:ext cx="1038225" cy="3422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133350</xdr:rowOff>
    </xdr:from>
    <xdr:to>
      <xdr:col>1</xdr:col>
      <xdr:colOff>1047750</xdr:colOff>
      <xdr:row>2</xdr:row>
      <xdr:rowOff>113672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082A86-DB41-4490-8B8A-716414AEB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33350"/>
          <a:ext cx="1038225" cy="3422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ncy/Dropbox%20(PSS)/Proformas/2%20-%20Templates%20Standard%20Proformas/optho%20summary%20proforma%20with%20cpt%20co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"/>
      <sheetName val="Welcome"/>
      <sheetName val="Instructions"/>
      <sheetName val="Capital Costs"/>
      <sheetName val="Working Capital"/>
      <sheetName val="Sheet1"/>
      <sheetName val="Revenue-General Oph"/>
      <sheetName val="Revenue-Retina"/>
      <sheetName val="Revenue-Glaucoma"/>
      <sheetName val="Revenue-Oculoplastics"/>
      <sheetName val="Supply Costs"/>
      <sheetName val="Staffing"/>
      <sheetName val="Operating Expenses"/>
      <sheetName val="Feasibility Anaysis"/>
    </sheetNames>
    <sheetDataSet>
      <sheetData sheetId="0"/>
      <sheetData sheetId="1"/>
      <sheetData sheetId="2"/>
      <sheetData sheetId="3" refreshError="1">
        <row r="3">
          <cell r="D3" t="str">
            <v>Higa Eye Institute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VMG Health">
      <a:dk1>
        <a:srgbClr val="000000"/>
      </a:dk1>
      <a:lt1>
        <a:srgbClr val="FFFFFF"/>
      </a:lt1>
      <a:dk2>
        <a:srgbClr val="003726"/>
      </a:dk2>
      <a:lt2>
        <a:srgbClr val="E8E8E8"/>
      </a:lt2>
      <a:accent1>
        <a:srgbClr val="22497C"/>
      </a:accent1>
      <a:accent2>
        <a:srgbClr val="00A4A8"/>
      </a:accent2>
      <a:accent3>
        <a:srgbClr val="00564A"/>
      </a:accent3>
      <a:accent4>
        <a:srgbClr val="003726"/>
      </a:accent4>
      <a:accent5>
        <a:srgbClr val="CEEBE8"/>
      </a:accent5>
      <a:accent6>
        <a:srgbClr val="51284F"/>
      </a:accent6>
      <a:hlink>
        <a:srgbClr val="B263AE"/>
      </a:hlink>
      <a:folHlink>
        <a:srgbClr val="00A4A8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1F817-25CF-5842-9A16-A789382BF443}">
  <dimension ref="B4:AJ50"/>
  <sheetViews>
    <sheetView showGridLines="0" tabSelected="1" zoomScale="80" zoomScaleNormal="80" workbookViewId="0">
      <selection activeCell="V8" sqref="V8"/>
    </sheetView>
  </sheetViews>
  <sheetFormatPr defaultColWidth="9.140625" defaultRowHeight="15" x14ac:dyDescent="0.2"/>
  <cols>
    <col min="1" max="1" width="2.42578125" style="1" customWidth="1"/>
    <col min="2" max="2" width="40.28515625" style="1" customWidth="1"/>
    <col min="3" max="3" width="47.140625" style="3" customWidth="1"/>
    <col min="4" max="9" width="11.28515625" style="7" customWidth="1"/>
    <col min="10" max="10" width="11.28515625" style="8" customWidth="1"/>
    <col min="11" max="15" width="11.28515625" style="7" customWidth="1"/>
    <col min="16" max="16" width="12.7109375" style="7" customWidth="1"/>
    <col min="17" max="17" width="3.140625" style="84" customWidth="1"/>
    <col min="18" max="18" width="19.5703125" style="93" customWidth="1"/>
    <col min="19" max="16384" width="9.140625" style="1"/>
  </cols>
  <sheetData>
    <row r="4" spans="2:36" s="9" customFormat="1" ht="18" x14ac:dyDescent="0.25">
      <c r="B4" s="37" t="s">
        <v>134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2:36" s="9" customFormat="1" ht="5.0999999999999996" customHeight="1" x14ac:dyDescent="0.25">
      <c r="B5" s="37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2:36" s="9" customFormat="1" x14ac:dyDescent="0.2">
      <c r="B6" s="177" t="s">
        <v>135</v>
      </c>
      <c r="C6" s="32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2:36" s="9" customFormat="1" ht="15.6" customHeight="1" thickBot="1" x14ac:dyDescent="0.3">
      <c r="B7" s="37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2:36" s="9" customFormat="1" ht="60" customHeight="1" thickBot="1" x14ac:dyDescent="0.25">
      <c r="B8" s="176" t="s">
        <v>131</v>
      </c>
      <c r="C8" s="99"/>
      <c r="D8" s="99"/>
      <c r="E8" s="99"/>
      <c r="F8" s="99"/>
      <c r="G8" s="181" t="s">
        <v>132</v>
      </c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2:36" ht="8.1" customHeight="1" thickBot="1" x14ac:dyDescent="0.25"/>
    <row r="10" spans="2:36" s="2" customFormat="1" ht="15.75" x14ac:dyDescent="0.25">
      <c r="B10" s="38" t="s">
        <v>2</v>
      </c>
      <c r="C10" s="39"/>
      <c r="D10" s="66" t="s">
        <v>3</v>
      </c>
      <c r="E10" s="66" t="s">
        <v>4</v>
      </c>
      <c r="F10" s="66" t="s">
        <v>5</v>
      </c>
      <c r="G10" s="66" t="s">
        <v>6</v>
      </c>
      <c r="H10" s="66" t="s">
        <v>7</v>
      </c>
      <c r="I10" s="66" t="s">
        <v>8</v>
      </c>
      <c r="J10" s="67" t="s">
        <v>9</v>
      </c>
      <c r="K10" s="67" t="s">
        <v>10</v>
      </c>
      <c r="L10" s="124" t="s">
        <v>11</v>
      </c>
      <c r="M10" s="156" t="s">
        <v>12</v>
      </c>
      <c r="N10" s="140" t="s">
        <v>13</v>
      </c>
      <c r="O10" s="67" t="s">
        <v>14</v>
      </c>
      <c r="P10" s="67" t="s">
        <v>15</v>
      </c>
      <c r="Q10" s="76"/>
      <c r="R10" s="95" t="s">
        <v>119</v>
      </c>
    </row>
    <row r="11" spans="2:36" s="2" customFormat="1" ht="15.75" x14ac:dyDescent="0.25">
      <c r="B11" s="40" t="s">
        <v>16</v>
      </c>
      <c r="C11" s="41" t="s">
        <v>17</v>
      </c>
      <c r="D11" s="48">
        <v>31</v>
      </c>
      <c r="E11" s="48">
        <v>28</v>
      </c>
      <c r="F11" s="48">
        <v>31</v>
      </c>
      <c r="G11" s="48">
        <v>30</v>
      </c>
      <c r="H11" s="48">
        <v>31</v>
      </c>
      <c r="I11" s="48">
        <v>30</v>
      </c>
      <c r="J11" s="49">
        <v>31</v>
      </c>
      <c r="K11" s="49">
        <v>31</v>
      </c>
      <c r="L11" s="125">
        <v>30</v>
      </c>
      <c r="M11" s="157">
        <v>31</v>
      </c>
      <c r="N11" s="141">
        <v>30</v>
      </c>
      <c r="O11" s="50">
        <v>31</v>
      </c>
      <c r="P11" s="50">
        <f t="shared" ref="P11:P16" si="0">SUM(D11:O11)</f>
        <v>365</v>
      </c>
      <c r="Q11" s="77"/>
      <c r="R11" s="71"/>
    </row>
    <row r="12" spans="2:36" s="2" customFormat="1" x14ac:dyDescent="0.25">
      <c r="B12" s="46" t="s">
        <v>18</v>
      </c>
      <c r="C12" s="89" t="s">
        <v>19</v>
      </c>
      <c r="D12" s="87"/>
      <c r="E12" s="87"/>
      <c r="F12" s="87"/>
      <c r="G12" s="87"/>
      <c r="H12" s="87"/>
      <c r="I12" s="87"/>
      <c r="J12" s="55"/>
      <c r="K12" s="55"/>
      <c r="L12" s="126"/>
      <c r="M12" s="158"/>
      <c r="N12" s="142"/>
      <c r="O12" s="85"/>
      <c r="P12" s="51">
        <f>SUM(D12:O12)</f>
        <v>0</v>
      </c>
      <c r="Q12" s="78"/>
      <c r="R12" s="96"/>
    </row>
    <row r="13" spans="2:36" s="2" customFormat="1" x14ac:dyDescent="0.25">
      <c r="B13" s="46" t="s">
        <v>20</v>
      </c>
      <c r="C13" s="89" t="s">
        <v>21</v>
      </c>
      <c r="D13" s="87"/>
      <c r="E13" s="87"/>
      <c r="F13" s="87"/>
      <c r="G13" s="87"/>
      <c r="H13" s="87"/>
      <c r="I13" s="87"/>
      <c r="J13" s="55"/>
      <c r="K13" s="55"/>
      <c r="L13" s="126"/>
      <c r="M13" s="158"/>
      <c r="N13" s="142"/>
      <c r="O13" s="85"/>
      <c r="P13" s="51">
        <f>SUM(D13:O13)</f>
        <v>0</v>
      </c>
      <c r="Q13" s="78"/>
      <c r="R13" s="96"/>
    </row>
    <row r="14" spans="2:36" s="2" customFormat="1" x14ac:dyDescent="0.25">
      <c r="B14" s="46" t="s">
        <v>22</v>
      </c>
      <c r="C14" s="89" t="s">
        <v>23</v>
      </c>
      <c r="D14" s="87"/>
      <c r="E14" s="87"/>
      <c r="F14" s="87"/>
      <c r="G14" s="87"/>
      <c r="H14" s="87"/>
      <c r="I14" s="87"/>
      <c r="J14" s="55"/>
      <c r="K14" s="55"/>
      <c r="L14" s="126"/>
      <c r="M14" s="158"/>
      <c r="N14" s="142"/>
      <c r="O14" s="85"/>
      <c r="P14" s="51">
        <f>SUM(D14:O14)</f>
        <v>0</v>
      </c>
      <c r="Q14" s="78"/>
      <c r="R14" s="96"/>
    </row>
    <row r="15" spans="2:36" s="2" customFormat="1" ht="24" x14ac:dyDescent="0.25">
      <c r="B15" s="46" t="s">
        <v>24</v>
      </c>
      <c r="C15" s="89" t="s">
        <v>25</v>
      </c>
      <c r="D15" s="85"/>
      <c r="E15" s="85"/>
      <c r="F15" s="85"/>
      <c r="G15" s="85"/>
      <c r="H15" s="85"/>
      <c r="I15" s="85"/>
      <c r="J15" s="85"/>
      <c r="K15" s="85"/>
      <c r="L15" s="126"/>
      <c r="M15" s="158"/>
      <c r="N15" s="142"/>
      <c r="O15" s="85"/>
      <c r="P15" s="51">
        <f t="shared" si="0"/>
        <v>0</v>
      </c>
      <c r="Q15" s="78"/>
      <c r="R15" s="96"/>
    </row>
    <row r="16" spans="2:36" s="2" customFormat="1" ht="36" x14ac:dyDescent="0.25">
      <c r="B16" s="46" t="s">
        <v>26</v>
      </c>
      <c r="C16" s="89" t="s">
        <v>27</v>
      </c>
      <c r="D16" s="85"/>
      <c r="E16" s="85"/>
      <c r="F16" s="85"/>
      <c r="G16" s="85"/>
      <c r="H16" s="85"/>
      <c r="I16" s="85"/>
      <c r="J16" s="85"/>
      <c r="K16" s="85"/>
      <c r="L16" s="126"/>
      <c r="M16" s="158"/>
      <c r="N16" s="142"/>
      <c r="O16" s="85"/>
      <c r="P16" s="51">
        <f t="shared" si="0"/>
        <v>0</v>
      </c>
      <c r="Q16" s="78"/>
      <c r="R16" s="96"/>
    </row>
    <row r="17" spans="2:18" s="2" customFormat="1" ht="15.75" x14ac:dyDescent="0.25">
      <c r="B17" s="42" t="s">
        <v>28</v>
      </c>
      <c r="C17" s="41" t="s">
        <v>29</v>
      </c>
      <c r="D17" s="52">
        <f>SUM(D15:D16)</f>
        <v>0</v>
      </c>
      <c r="E17" s="52">
        <f t="shared" ref="E17:N17" si="1">SUM(E15:E16)</f>
        <v>0</v>
      </c>
      <c r="F17" s="52">
        <f t="shared" si="1"/>
        <v>0</v>
      </c>
      <c r="G17" s="52">
        <f t="shared" si="1"/>
        <v>0</v>
      </c>
      <c r="H17" s="52">
        <f t="shared" si="1"/>
        <v>0</v>
      </c>
      <c r="I17" s="52">
        <f t="shared" si="1"/>
        <v>0</v>
      </c>
      <c r="J17" s="52">
        <f t="shared" si="1"/>
        <v>0</v>
      </c>
      <c r="K17" s="52">
        <f t="shared" si="1"/>
        <v>0</v>
      </c>
      <c r="L17" s="127">
        <f t="shared" si="1"/>
        <v>0</v>
      </c>
      <c r="M17" s="159">
        <f t="shared" si="1"/>
        <v>0</v>
      </c>
      <c r="N17" s="143">
        <f t="shared" si="1"/>
        <v>0</v>
      </c>
      <c r="O17" s="52">
        <f>SUM(O15:O16)</f>
        <v>0</v>
      </c>
      <c r="P17" s="52">
        <f>SUM(P15:P16)</f>
        <v>0</v>
      </c>
      <c r="Q17" s="78"/>
      <c r="R17" s="96"/>
    </row>
    <row r="18" spans="2:18" s="2" customFormat="1" ht="15.75" x14ac:dyDescent="0.25">
      <c r="B18" s="42" t="s">
        <v>30</v>
      </c>
      <c r="C18" s="41" t="s">
        <v>29</v>
      </c>
      <c r="D18" s="53" t="str">
        <f>IFERROR(D17/D14, "$")</f>
        <v>$</v>
      </c>
      <c r="E18" s="53" t="str">
        <f t="shared" ref="E18:O18" si="2">IFERROR(E17/E14, "$")</f>
        <v>$</v>
      </c>
      <c r="F18" s="53" t="str">
        <f t="shared" si="2"/>
        <v>$</v>
      </c>
      <c r="G18" s="53" t="str">
        <f t="shared" si="2"/>
        <v>$</v>
      </c>
      <c r="H18" s="53" t="str">
        <f t="shared" si="2"/>
        <v>$</v>
      </c>
      <c r="I18" s="53" t="str">
        <f t="shared" si="2"/>
        <v>$</v>
      </c>
      <c r="J18" s="53" t="str">
        <f t="shared" si="2"/>
        <v>$</v>
      </c>
      <c r="K18" s="53" t="str">
        <f t="shared" si="2"/>
        <v>$</v>
      </c>
      <c r="L18" s="128" t="str">
        <f t="shared" si="2"/>
        <v>$</v>
      </c>
      <c r="M18" s="160" t="str">
        <f t="shared" si="2"/>
        <v>$</v>
      </c>
      <c r="N18" s="144" t="str">
        <f t="shared" si="2"/>
        <v>$</v>
      </c>
      <c r="O18" s="53" t="str">
        <f t="shared" si="2"/>
        <v>$</v>
      </c>
      <c r="P18" s="53" t="str">
        <f>IFERROR(P17/P14, "$")</f>
        <v>$</v>
      </c>
      <c r="Q18" s="79"/>
      <c r="R18" s="97" t="s">
        <v>125</v>
      </c>
    </row>
    <row r="19" spans="2:18" s="2" customFormat="1" ht="15.75" x14ac:dyDescent="0.25">
      <c r="B19" s="46" t="s">
        <v>31</v>
      </c>
      <c r="C19" s="90" t="s">
        <v>32</v>
      </c>
      <c r="D19" s="88"/>
      <c r="E19" s="88"/>
      <c r="F19" s="88"/>
      <c r="G19" s="88"/>
      <c r="H19" s="88"/>
      <c r="I19" s="88"/>
      <c r="J19" s="88"/>
      <c r="K19" s="88"/>
      <c r="L19" s="129"/>
      <c r="M19" s="161"/>
      <c r="N19" s="145"/>
      <c r="O19" s="88"/>
      <c r="P19" s="51">
        <f>SUM(D19:O19)</f>
        <v>0</v>
      </c>
      <c r="Q19" s="78"/>
      <c r="R19" s="96"/>
    </row>
    <row r="20" spans="2:18" s="2" customFormat="1" ht="15.75" x14ac:dyDescent="0.25">
      <c r="B20" s="42" t="s">
        <v>33</v>
      </c>
      <c r="C20" s="41" t="s">
        <v>29</v>
      </c>
      <c r="D20" s="53" t="str">
        <f>IFERROR(D17/D19, "%")</f>
        <v>%</v>
      </c>
      <c r="E20" s="53" t="str">
        <f t="shared" ref="E20:P20" si="3">IFERROR(E17/E19, "%")</f>
        <v>%</v>
      </c>
      <c r="F20" s="53" t="str">
        <f t="shared" si="3"/>
        <v>%</v>
      </c>
      <c r="G20" s="53" t="str">
        <f t="shared" si="3"/>
        <v>%</v>
      </c>
      <c r="H20" s="53" t="str">
        <f t="shared" si="3"/>
        <v>%</v>
      </c>
      <c r="I20" s="53" t="str">
        <f t="shared" si="3"/>
        <v>%</v>
      </c>
      <c r="J20" s="53" t="str">
        <f t="shared" si="3"/>
        <v>%</v>
      </c>
      <c r="K20" s="53" t="str">
        <f t="shared" si="3"/>
        <v>%</v>
      </c>
      <c r="L20" s="128" t="str">
        <f t="shared" si="3"/>
        <v>%</v>
      </c>
      <c r="M20" s="160" t="str">
        <f t="shared" si="3"/>
        <v>%</v>
      </c>
      <c r="N20" s="144" t="str">
        <f t="shared" si="3"/>
        <v>%</v>
      </c>
      <c r="O20" s="53" t="str">
        <f t="shared" si="3"/>
        <v>%</v>
      </c>
      <c r="P20" s="53" t="str">
        <f t="shared" si="3"/>
        <v>%</v>
      </c>
      <c r="Q20" s="79"/>
      <c r="R20" s="97" t="s">
        <v>122</v>
      </c>
    </row>
    <row r="21" spans="2:18" s="2" customFormat="1" x14ac:dyDescent="0.25">
      <c r="B21" s="46" t="s">
        <v>34</v>
      </c>
      <c r="C21" s="89" t="s">
        <v>35</v>
      </c>
      <c r="D21" s="85"/>
      <c r="E21" s="85"/>
      <c r="F21" s="86"/>
      <c r="G21" s="86"/>
      <c r="H21" s="86"/>
      <c r="I21" s="86"/>
      <c r="J21" s="55"/>
      <c r="K21" s="55"/>
      <c r="L21" s="126"/>
      <c r="M21" s="158"/>
      <c r="N21" s="142"/>
      <c r="O21" s="85"/>
      <c r="P21" s="51">
        <f>SUM(D21:O21)</f>
        <v>0</v>
      </c>
      <c r="Q21" s="78"/>
      <c r="R21" s="96"/>
    </row>
    <row r="22" spans="2:18" s="2" customFormat="1" x14ac:dyDescent="0.25">
      <c r="B22" s="46" t="s">
        <v>36</v>
      </c>
      <c r="C22" s="89" t="s">
        <v>37</v>
      </c>
      <c r="D22" s="86"/>
      <c r="E22" s="86"/>
      <c r="F22" s="86"/>
      <c r="G22" s="86"/>
      <c r="H22" s="86"/>
      <c r="I22" s="86"/>
      <c r="J22" s="55"/>
      <c r="K22" s="55"/>
      <c r="L22" s="126"/>
      <c r="M22" s="158"/>
      <c r="N22" s="142"/>
      <c r="O22" s="85"/>
      <c r="P22" s="51">
        <f>SUM(D22:O22)</f>
        <v>0</v>
      </c>
      <c r="Q22" s="78"/>
      <c r="R22" s="96"/>
    </row>
    <row r="23" spans="2:18" s="2" customFormat="1" ht="15.75" x14ac:dyDescent="0.25">
      <c r="B23" s="42" t="s">
        <v>38</v>
      </c>
      <c r="C23" s="43" t="s">
        <v>29</v>
      </c>
      <c r="D23" s="54">
        <f t="shared" ref="D23:O23" si="4">+D21+D22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130">
        <f t="shared" si="4"/>
        <v>0</v>
      </c>
      <c r="M23" s="162">
        <f t="shared" si="4"/>
        <v>0</v>
      </c>
      <c r="N23" s="146">
        <f t="shared" si="4"/>
        <v>0</v>
      </c>
      <c r="O23" s="54">
        <f t="shared" si="4"/>
        <v>0</v>
      </c>
      <c r="P23" s="54">
        <f>+P21+P22</f>
        <v>0</v>
      </c>
      <c r="Q23" s="72"/>
      <c r="R23" s="96"/>
    </row>
    <row r="24" spans="2:18" s="2" customFormat="1" ht="15.75" x14ac:dyDescent="0.25">
      <c r="B24" s="68" t="s">
        <v>39</v>
      </c>
      <c r="C24" s="90" t="s">
        <v>112</v>
      </c>
      <c r="D24" s="55"/>
      <c r="E24" s="55"/>
      <c r="F24" s="55"/>
      <c r="G24" s="55"/>
      <c r="H24" s="55"/>
      <c r="I24" s="55"/>
      <c r="J24" s="55"/>
      <c r="K24" s="55"/>
      <c r="L24" s="131"/>
      <c r="M24" s="163"/>
      <c r="N24" s="147"/>
      <c r="O24" s="55"/>
      <c r="P24" s="65">
        <f>SUM(D24:O24)</f>
        <v>0</v>
      </c>
      <c r="Q24" s="72"/>
      <c r="R24" s="96"/>
    </row>
    <row r="25" spans="2:18" s="2" customFormat="1" ht="15.75" x14ac:dyDescent="0.25">
      <c r="B25" s="68" t="s">
        <v>40</v>
      </c>
      <c r="C25" s="90" t="s">
        <v>112</v>
      </c>
      <c r="D25" s="55"/>
      <c r="E25" s="55"/>
      <c r="F25" s="55"/>
      <c r="G25" s="55"/>
      <c r="H25" s="55"/>
      <c r="I25" s="55"/>
      <c r="J25" s="55"/>
      <c r="K25" s="55"/>
      <c r="L25" s="131"/>
      <c r="M25" s="163"/>
      <c r="N25" s="147"/>
      <c r="O25" s="55"/>
      <c r="P25" s="65">
        <f>SUM(D25:O25)</f>
        <v>0</v>
      </c>
      <c r="Q25" s="72"/>
      <c r="R25" s="96"/>
    </row>
    <row r="26" spans="2:18" s="2" customFormat="1" ht="16.5" thickBot="1" x14ac:dyDescent="0.3">
      <c r="B26" s="114" t="s">
        <v>69</v>
      </c>
      <c r="C26" s="115" t="s">
        <v>112</v>
      </c>
      <c r="D26" s="56"/>
      <c r="E26" s="56"/>
      <c r="F26" s="56"/>
      <c r="G26" s="56"/>
      <c r="H26" s="56"/>
      <c r="I26" s="56"/>
      <c r="J26" s="56"/>
      <c r="K26" s="56"/>
      <c r="L26" s="132"/>
      <c r="M26" s="164"/>
      <c r="N26" s="148"/>
      <c r="O26" s="56"/>
      <c r="P26" s="116">
        <f>SUM(D26:O26)</f>
        <v>0</v>
      </c>
      <c r="Q26" s="72"/>
      <c r="R26" s="96"/>
    </row>
    <row r="27" spans="2:18" s="2" customFormat="1" ht="21.6" customHeight="1" thickBot="1" x14ac:dyDescent="0.3">
      <c r="B27" s="120" t="s">
        <v>41</v>
      </c>
      <c r="C27" s="121" t="s">
        <v>29</v>
      </c>
      <c r="D27" s="122" t="str">
        <f>IFERROR(D25/D26, "%")</f>
        <v>%</v>
      </c>
      <c r="E27" s="122" t="str">
        <f t="shared" ref="E27:O27" si="5">IFERROR(E25/E26, "%")</f>
        <v>%</v>
      </c>
      <c r="F27" s="122" t="str">
        <f t="shared" si="5"/>
        <v>%</v>
      </c>
      <c r="G27" s="122" t="str">
        <f t="shared" si="5"/>
        <v>%</v>
      </c>
      <c r="H27" s="122" t="str">
        <f t="shared" si="5"/>
        <v>%</v>
      </c>
      <c r="I27" s="122" t="str">
        <f t="shared" si="5"/>
        <v>%</v>
      </c>
      <c r="J27" s="122" t="str">
        <f t="shared" si="5"/>
        <v>%</v>
      </c>
      <c r="K27" s="122" t="str">
        <f t="shared" si="5"/>
        <v>%</v>
      </c>
      <c r="L27" s="133" t="str">
        <f t="shared" si="5"/>
        <v>%</v>
      </c>
      <c r="M27" s="102" t="str">
        <f t="shared" si="5"/>
        <v>%</v>
      </c>
      <c r="N27" s="149" t="str">
        <f t="shared" si="5"/>
        <v>%</v>
      </c>
      <c r="O27" s="122" t="str">
        <f t="shared" si="5"/>
        <v>%</v>
      </c>
      <c r="P27" s="123" t="str">
        <f>IFERROR(P25/P26, "%")</f>
        <v>%</v>
      </c>
      <c r="Q27" s="80"/>
      <c r="R27" s="97" t="s">
        <v>120</v>
      </c>
    </row>
    <row r="28" spans="2:18" s="2" customFormat="1" x14ac:dyDescent="0.25">
      <c r="B28" s="117" t="s">
        <v>42</v>
      </c>
      <c r="C28" s="118" t="s">
        <v>43</v>
      </c>
      <c r="D28" s="119"/>
      <c r="E28" s="119"/>
      <c r="F28" s="119"/>
      <c r="G28" s="119"/>
      <c r="H28" s="119"/>
      <c r="I28" s="119"/>
      <c r="J28" s="119"/>
      <c r="K28" s="119"/>
      <c r="L28" s="134"/>
      <c r="M28" s="165"/>
      <c r="N28" s="150"/>
      <c r="O28" s="119"/>
      <c r="P28" s="57">
        <f>SUM(D28:O28)</f>
        <v>0</v>
      </c>
      <c r="Q28" s="72"/>
      <c r="R28" s="96"/>
    </row>
    <row r="29" spans="2:18" s="2" customFormat="1" ht="15.75" x14ac:dyDescent="0.25">
      <c r="B29" s="42" t="s">
        <v>44</v>
      </c>
      <c r="C29" s="41" t="s">
        <v>29</v>
      </c>
      <c r="D29" s="47" t="str">
        <f>IFERROR(D28/D23, "%")</f>
        <v>%</v>
      </c>
      <c r="E29" s="47" t="str">
        <f t="shared" ref="E29:O29" si="6">IFERROR(E28/E23, "%")</f>
        <v>%</v>
      </c>
      <c r="F29" s="47" t="str">
        <f t="shared" si="6"/>
        <v>%</v>
      </c>
      <c r="G29" s="47" t="str">
        <f t="shared" si="6"/>
        <v>%</v>
      </c>
      <c r="H29" s="47" t="str">
        <f t="shared" si="6"/>
        <v>%</v>
      </c>
      <c r="I29" s="47" t="str">
        <f t="shared" si="6"/>
        <v>%</v>
      </c>
      <c r="J29" s="47" t="str">
        <f t="shared" si="6"/>
        <v>%</v>
      </c>
      <c r="K29" s="47" t="str">
        <f t="shared" si="6"/>
        <v>%</v>
      </c>
      <c r="L29" s="135" t="str">
        <f t="shared" si="6"/>
        <v>%</v>
      </c>
      <c r="M29" s="166" t="str">
        <f t="shared" si="6"/>
        <v>%</v>
      </c>
      <c r="N29" s="151" t="str">
        <f t="shared" si="6"/>
        <v>%</v>
      </c>
      <c r="O29" s="47" t="str">
        <f t="shared" si="6"/>
        <v>%</v>
      </c>
      <c r="P29" s="47" t="str">
        <f>IFERROR(P28/P23, "%")</f>
        <v>%</v>
      </c>
      <c r="Q29" s="80"/>
      <c r="R29" s="97" t="s">
        <v>121</v>
      </c>
    </row>
    <row r="30" spans="2:18" s="2" customFormat="1" ht="15.75" x14ac:dyDescent="0.25">
      <c r="B30" s="42" t="s">
        <v>45</v>
      </c>
      <c r="C30" s="41" t="s">
        <v>29</v>
      </c>
      <c r="D30" s="58" t="str">
        <f>IFERROR(D23/D14, "0")</f>
        <v>0</v>
      </c>
      <c r="E30" s="58" t="str">
        <f t="shared" ref="E30:P30" si="7">IFERROR(E23/E14, "0")</f>
        <v>0</v>
      </c>
      <c r="F30" s="58" t="str">
        <f t="shared" si="7"/>
        <v>0</v>
      </c>
      <c r="G30" s="58" t="str">
        <f t="shared" si="7"/>
        <v>0</v>
      </c>
      <c r="H30" s="58" t="str">
        <f t="shared" si="7"/>
        <v>0</v>
      </c>
      <c r="I30" s="58" t="str">
        <f t="shared" si="7"/>
        <v>0</v>
      </c>
      <c r="J30" s="58" t="str">
        <f t="shared" si="7"/>
        <v>0</v>
      </c>
      <c r="K30" s="58" t="str">
        <f t="shared" si="7"/>
        <v>0</v>
      </c>
      <c r="L30" s="136" t="str">
        <f t="shared" si="7"/>
        <v>0</v>
      </c>
      <c r="M30" s="167" t="str">
        <f t="shared" si="7"/>
        <v>0</v>
      </c>
      <c r="N30" s="152" t="str">
        <f t="shared" si="7"/>
        <v>0</v>
      </c>
      <c r="O30" s="58" t="str">
        <f t="shared" si="7"/>
        <v>0</v>
      </c>
      <c r="P30" s="58" t="str">
        <f t="shared" si="7"/>
        <v>0</v>
      </c>
      <c r="Q30" s="81"/>
      <c r="R30" s="96"/>
    </row>
    <row r="31" spans="2:18" s="2" customFormat="1" ht="15.75" x14ac:dyDescent="0.25">
      <c r="B31" s="42" t="s">
        <v>46</v>
      </c>
      <c r="C31" s="41" t="s">
        <v>29</v>
      </c>
      <c r="D31" s="58" t="str">
        <f>IFERROR(D17/D23, "$")</f>
        <v>$</v>
      </c>
      <c r="E31" s="58" t="str">
        <f t="shared" ref="E31:O31" si="8">IFERROR(E17/E23, "$")</f>
        <v>$</v>
      </c>
      <c r="F31" s="58" t="str">
        <f t="shared" si="8"/>
        <v>$</v>
      </c>
      <c r="G31" s="58" t="str">
        <f t="shared" si="8"/>
        <v>$</v>
      </c>
      <c r="H31" s="58" t="str">
        <f t="shared" si="8"/>
        <v>$</v>
      </c>
      <c r="I31" s="58" t="str">
        <f t="shared" si="8"/>
        <v>$</v>
      </c>
      <c r="J31" s="58" t="str">
        <f t="shared" si="8"/>
        <v>$</v>
      </c>
      <c r="K31" s="58" t="str">
        <f t="shared" si="8"/>
        <v>$</v>
      </c>
      <c r="L31" s="136" t="str">
        <f t="shared" si="8"/>
        <v>$</v>
      </c>
      <c r="M31" s="167" t="str">
        <f t="shared" si="8"/>
        <v>$</v>
      </c>
      <c r="N31" s="152" t="str">
        <f t="shared" si="8"/>
        <v>$</v>
      </c>
      <c r="O31" s="58" t="str">
        <f t="shared" si="8"/>
        <v>$</v>
      </c>
      <c r="P31" s="58" t="str">
        <f>IFERROR(P17/P23, "$")</f>
        <v>$</v>
      </c>
      <c r="Q31" s="81"/>
      <c r="R31" s="96"/>
    </row>
    <row r="32" spans="2:18" s="2" customFormat="1" x14ac:dyDescent="0.25">
      <c r="B32" s="40" t="s">
        <v>47</v>
      </c>
      <c r="C32" s="41" t="s">
        <v>29</v>
      </c>
      <c r="D32" s="59">
        <f t="shared" ref="D32:O32" si="9">+D21/2080*12</f>
        <v>0</v>
      </c>
      <c r="E32" s="59">
        <f t="shared" si="9"/>
        <v>0</v>
      </c>
      <c r="F32" s="59">
        <f t="shared" si="9"/>
        <v>0</v>
      </c>
      <c r="G32" s="59">
        <f t="shared" si="9"/>
        <v>0</v>
      </c>
      <c r="H32" s="59">
        <f t="shared" si="9"/>
        <v>0</v>
      </c>
      <c r="I32" s="59">
        <f t="shared" si="9"/>
        <v>0</v>
      </c>
      <c r="J32" s="59">
        <f t="shared" si="9"/>
        <v>0</v>
      </c>
      <c r="K32" s="59">
        <f t="shared" si="9"/>
        <v>0</v>
      </c>
      <c r="L32" s="137">
        <f t="shared" si="9"/>
        <v>0</v>
      </c>
      <c r="M32" s="168">
        <f t="shared" si="9"/>
        <v>0</v>
      </c>
      <c r="N32" s="153">
        <f t="shared" si="9"/>
        <v>0</v>
      </c>
      <c r="O32" s="59">
        <f t="shared" si="9"/>
        <v>0</v>
      </c>
      <c r="P32" s="59">
        <f>+P21/2080</f>
        <v>0</v>
      </c>
      <c r="Q32" s="82"/>
      <c r="R32" s="96"/>
    </row>
    <row r="33" spans="2:18" s="2" customFormat="1" x14ac:dyDescent="0.25">
      <c r="B33" s="40" t="s">
        <v>48</v>
      </c>
      <c r="C33" s="41" t="s">
        <v>29</v>
      </c>
      <c r="D33" s="59">
        <f t="shared" ref="D33:O33" si="10">+D22/2080*12</f>
        <v>0</v>
      </c>
      <c r="E33" s="59">
        <f t="shared" si="10"/>
        <v>0</v>
      </c>
      <c r="F33" s="59">
        <f t="shared" si="10"/>
        <v>0</v>
      </c>
      <c r="G33" s="59">
        <f t="shared" si="10"/>
        <v>0</v>
      </c>
      <c r="H33" s="59">
        <f t="shared" si="10"/>
        <v>0</v>
      </c>
      <c r="I33" s="59">
        <f t="shared" si="10"/>
        <v>0</v>
      </c>
      <c r="J33" s="59">
        <f t="shared" si="10"/>
        <v>0</v>
      </c>
      <c r="K33" s="59">
        <f t="shared" si="10"/>
        <v>0</v>
      </c>
      <c r="L33" s="137">
        <f t="shared" si="10"/>
        <v>0</v>
      </c>
      <c r="M33" s="168">
        <f t="shared" si="10"/>
        <v>0</v>
      </c>
      <c r="N33" s="153">
        <f t="shared" si="10"/>
        <v>0</v>
      </c>
      <c r="O33" s="59">
        <f t="shared" si="10"/>
        <v>0</v>
      </c>
      <c r="P33" s="59">
        <f>+P22/2080</f>
        <v>0</v>
      </c>
      <c r="Q33" s="82"/>
      <c r="R33" s="96"/>
    </row>
    <row r="34" spans="2:18" s="2" customFormat="1" ht="15.75" x14ac:dyDescent="0.25">
      <c r="B34" s="42" t="s">
        <v>49</v>
      </c>
      <c r="C34" s="41" t="s">
        <v>29</v>
      </c>
      <c r="D34" s="53">
        <f>SUM(D32:D33)</f>
        <v>0</v>
      </c>
      <c r="E34" s="53">
        <f t="shared" ref="E34:P34" si="11">SUM(E32:E33)</f>
        <v>0</v>
      </c>
      <c r="F34" s="53">
        <f t="shared" si="11"/>
        <v>0</v>
      </c>
      <c r="G34" s="53">
        <f t="shared" si="11"/>
        <v>0</v>
      </c>
      <c r="H34" s="53">
        <f t="shared" si="11"/>
        <v>0</v>
      </c>
      <c r="I34" s="53">
        <f t="shared" si="11"/>
        <v>0</v>
      </c>
      <c r="J34" s="53">
        <f t="shared" si="11"/>
        <v>0</v>
      </c>
      <c r="K34" s="53">
        <f t="shared" si="11"/>
        <v>0</v>
      </c>
      <c r="L34" s="128">
        <f t="shared" si="11"/>
        <v>0</v>
      </c>
      <c r="M34" s="160">
        <f t="shared" si="11"/>
        <v>0</v>
      </c>
      <c r="N34" s="144">
        <f t="shared" si="11"/>
        <v>0</v>
      </c>
      <c r="O34" s="53">
        <f t="shared" si="11"/>
        <v>0</v>
      </c>
      <c r="P34" s="53">
        <f t="shared" si="11"/>
        <v>0</v>
      </c>
      <c r="Q34" s="79"/>
      <c r="R34" s="96"/>
    </row>
    <row r="35" spans="2:18" s="2" customFormat="1" ht="15.75" x14ac:dyDescent="0.25">
      <c r="B35" s="42" t="s">
        <v>50</v>
      </c>
      <c r="C35" s="41" t="s">
        <v>29</v>
      </c>
      <c r="D35" s="53" t="str">
        <f>IFERROR(D14/D34, "0")</f>
        <v>0</v>
      </c>
      <c r="E35" s="53" t="str">
        <f t="shared" ref="E35:P35" si="12">IFERROR(E14/E34, "0")</f>
        <v>0</v>
      </c>
      <c r="F35" s="53" t="str">
        <f t="shared" si="12"/>
        <v>0</v>
      </c>
      <c r="G35" s="53" t="str">
        <f t="shared" si="12"/>
        <v>0</v>
      </c>
      <c r="H35" s="53" t="str">
        <f t="shared" si="12"/>
        <v>0</v>
      </c>
      <c r="I35" s="53" t="str">
        <f t="shared" si="12"/>
        <v>0</v>
      </c>
      <c r="J35" s="53" t="str">
        <f t="shared" si="12"/>
        <v>0</v>
      </c>
      <c r="K35" s="53" t="str">
        <f t="shared" si="12"/>
        <v>0</v>
      </c>
      <c r="L35" s="128" t="str">
        <f t="shared" si="12"/>
        <v>0</v>
      </c>
      <c r="M35" s="160" t="str">
        <f t="shared" si="12"/>
        <v>0</v>
      </c>
      <c r="N35" s="144" t="str">
        <f t="shared" si="12"/>
        <v>0</v>
      </c>
      <c r="O35" s="53" t="str">
        <f t="shared" si="12"/>
        <v>0</v>
      </c>
      <c r="P35" s="53" t="str">
        <f t="shared" si="12"/>
        <v>0</v>
      </c>
      <c r="Q35" s="79"/>
      <c r="R35" s="97" t="s">
        <v>123</v>
      </c>
    </row>
    <row r="36" spans="2:18" s="2" customFormat="1" ht="15.75" x14ac:dyDescent="0.25">
      <c r="B36" s="46" t="s">
        <v>51</v>
      </c>
      <c r="C36" s="91" t="s">
        <v>52</v>
      </c>
      <c r="D36" s="87"/>
      <c r="E36" s="87"/>
      <c r="F36" s="87"/>
      <c r="G36" s="87"/>
      <c r="H36" s="87"/>
      <c r="I36" s="87"/>
      <c r="J36" s="55"/>
      <c r="K36" s="87"/>
      <c r="L36" s="138"/>
      <c r="M36" s="169"/>
      <c r="N36" s="154"/>
      <c r="O36" s="87"/>
      <c r="P36" s="60" cm="1">
        <f t="array" ref="P36">AVERAGE(IFERROR(D36:O36, "0"))</f>
        <v>0</v>
      </c>
      <c r="Q36" s="73"/>
      <c r="R36" s="96"/>
    </row>
    <row r="37" spans="2:18" s="2" customFormat="1" ht="15.75" x14ac:dyDescent="0.25">
      <c r="B37" s="46" t="s">
        <v>53</v>
      </c>
      <c r="C37" s="90" t="s">
        <v>54</v>
      </c>
      <c r="D37" s="87"/>
      <c r="E37" s="87"/>
      <c r="F37" s="87"/>
      <c r="G37" s="87"/>
      <c r="H37" s="87"/>
      <c r="I37" s="87"/>
      <c r="J37" s="55"/>
      <c r="K37" s="87"/>
      <c r="L37" s="138"/>
      <c r="M37" s="169"/>
      <c r="N37" s="154"/>
      <c r="O37" s="87"/>
      <c r="P37" s="60">
        <f>SUM(D37:O37)</f>
        <v>0</v>
      </c>
      <c r="Q37" s="73"/>
      <c r="R37" s="96"/>
    </row>
    <row r="38" spans="2:18" s="2" customFormat="1" ht="16.5" thickBot="1" x14ac:dyDescent="0.3">
      <c r="B38" s="44" t="s">
        <v>55</v>
      </c>
      <c r="C38" s="45" t="s">
        <v>56</v>
      </c>
      <c r="D38" s="61"/>
      <c r="E38" s="61"/>
      <c r="F38" s="61"/>
      <c r="G38" s="61"/>
      <c r="H38" s="61"/>
      <c r="I38" s="61"/>
      <c r="J38" s="62"/>
      <c r="K38" s="61"/>
      <c r="L38" s="139"/>
      <c r="M38" s="170"/>
      <c r="N38" s="155"/>
      <c r="O38" s="61"/>
      <c r="P38" s="63" t="str">
        <f>IFERROR(P37/P36, "%")</f>
        <v>%</v>
      </c>
      <c r="Q38" s="73"/>
      <c r="R38" s="97" t="s">
        <v>124</v>
      </c>
    </row>
    <row r="39" spans="2:18" s="74" customFormat="1" ht="15.75" x14ac:dyDescent="0.25">
      <c r="B39" s="70"/>
      <c r="C39" s="69"/>
      <c r="D39" s="71"/>
      <c r="E39" s="71"/>
      <c r="F39" s="71"/>
      <c r="G39" s="71"/>
      <c r="H39" s="71"/>
      <c r="I39" s="71"/>
      <c r="J39" s="72"/>
      <c r="K39" s="71"/>
      <c r="L39" s="71"/>
      <c r="M39" s="71"/>
      <c r="N39" s="71"/>
      <c r="O39" s="71"/>
      <c r="P39" s="73"/>
      <c r="Q39" s="73"/>
      <c r="R39" s="71"/>
    </row>
    <row r="40" spans="2:18" s="74" customFormat="1" ht="16.5" thickBot="1" x14ac:dyDescent="0.3">
      <c r="B40" s="70"/>
      <c r="C40" s="69"/>
      <c r="D40" s="71"/>
      <c r="E40" s="71"/>
      <c r="F40" s="71"/>
      <c r="G40" s="71"/>
      <c r="H40" s="71"/>
      <c r="I40" s="71"/>
      <c r="J40" s="72"/>
      <c r="K40" s="71"/>
      <c r="L40" s="71"/>
      <c r="M40" s="71"/>
      <c r="N40" s="71"/>
      <c r="O40" s="71"/>
      <c r="P40" s="73"/>
      <c r="Q40" s="73"/>
      <c r="R40" s="71"/>
    </row>
    <row r="41" spans="2:18" s="2" customFormat="1" ht="25.5" x14ac:dyDescent="0.25">
      <c r="B41" s="46" t="s">
        <v>57</v>
      </c>
      <c r="C41" s="75" t="s">
        <v>114</v>
      </c>
      <c r="D41" s="64"/>
      <c r="E41" s="64"/>
      <c r="F41" s="64"/>
      <c r="G41" s="64"/>
      <c r="H41" s="64"/>
      <c r="I41" s="64"/>
      <c r="J41" s="65"/>
      <c r="K41" s="64"/>
      <c r="L41" s="171"/>
      <c r="M41" s="173"/>
      <c r="N41" s="172"/>
      <c r="O41" s="64"/>
      <c r="P41" s="64"/>
      <c r="Q41" s="71"/>
      <c r="R41" s="97" t="s">
        <v>126</v>
      </c>
    </row>
    <row r="42" spans="2:18" s="2" customFormat="1" ht="15.6" customHeight="1" x14ac:dyDescent="0.25">
      <c r="B42" s="46" t="s">
        <v>58</v>
      </c>
      <c r="C42" s="75" t="s">
        <v>115</v>
      </c>
      <c r="D42" s="64"/>
      <c r="E42" s="64"/>
      <c r="F42" s="64"/>
      <c r="G42" s="64"/>
      <c r="H42" s="64"/>
      <c r="I42" s="64"/>
      <c r="J42" s="65"/>
      <c r="K42" s="64"/>
      <c r="L42" s="171"/>
      <c r="M42" s="174"/>
      <c r="N42" s="172"/>
      <c r="O42" s="64"/>
      <c r="P42" s="64"/>
      <c r="Q42" s="71"/>
      <c r="R42" s="97" t="s">
        <v>127</v>
      </c>
    </row>
    <row r="43" spans="2:18" s="2" customFormat="1" x14ac:dyDescent="0.25">
      <c r="B43" s="46" t="s">
        <v>59</v>
      </c>
      <c r="C43" s="75" t="s">
        <v>116</v>
      </c>
      <c r="D43" s="64"/>
      <c r="E43" s="64"/>
      <c r="F43" s="64"/>
      <c r="G43" s="64"/>
      <c r="H43" s="64"/>
      <c r="I43" s="64"/>
      <c r="J43" s="65"/>
      <c r="K43" s="64"/>
      <c r="L43" s="171"/>
      <c r="M43" s="174"/>
      <c r="N43" s="172"/>
      <c r="O43" s="64"/>
      <c r="P43" s="64"/>
      <c r="Q43" s="71"/>
      <c r="R43" s="97" t="s">
        <v>128</v>
      </c>
    </row>
    <row r="44" spans="2:18" s="2" customFormat="1" x14ac:dyDescent="0.25">
      <c r="B44" s="46" t="s">
        <v>60</v>
      </c>
      <c r="C44" s="75" t="s">
        <v>117</v>
      </c>
      <c r="D44" s="64"/>
      <c r="E44" s="64"/>
      <c r="F44" s="64"/>
      <c r="G44" s="64"/>
      <c r="H44" s="64"/>
      <c r="I44" s="64"/>
      <c r="J44" s="65"/>
      <c r="K44" s="64"/>
      <c r="L44" s="171"/>
      <c r="M44" s="174"/>
      <c r="N44" s="172"/>
      <c r="O44" s="64"/>
      <c r="P44" s="64"/>
      <c r="Q44" s="71"/>
      <c r="R44" s="97" t="s">
        <v>129</v>
      </c>
    </row>
    <row r="45" spans="2:18" s="2" customFormat="1" ht="15.75" thickBot="1" x14ac:dyDescent="0.3">
      <c r="B45" s="46" t="s">
        <v>61</v>
      </c>
      <c r="C45" s="75" t="s">
        <v>118</v>
      </c>
      <c r="D45" s="64"/>
      <c r="E45" s="64"/>
      <c r="F45" s="64"/>
      <c r="G45" s="64"/>
      <c r="H45" s="64"/>
      <c r="I45" s="64"/>
      <c r="J45" s="65"/>
      <c r="K45" s="64"/>
      <c r="L45" s="171"/>
      <c r="M45" s="175"/>
      <c r="N45" s="172"/>
      <c r="O45" s="64"/>
      <c r="P45" s="64"/>
      <c r="Q45" s="71"/>
      <c r="R45" s="97" t="s">
        <v>130</v>
      </c>
    </row>
    <row r="46" spans="2:18" s="2" customFormat="1" x14ac:dyDescent="0.25">
      <c r="C46" s="4"/>
      <c r="D46" s="5"/>
      <c r="E46" s="5"/>
      <c r="F46" s="5"/>
      <c r="G46" s="5"/>
      <c r="H46" s="5"/>
      <c r="I46" s="5"/>
      <c r="J46" s="6"/>
      <c r="K46" s="5"/>
      <c r="L46" s="5"/>
      <c r="M46" s="5"/>
      <c r="N46" s="5"/>
      <c r="O46" s="5"/>
      <c r="P46" s="5"/>
      <c r="Q46" s="83"/>
      <c r="R46" s="94"/>
    </row>
    <row r="47" spans="2:18" ht="42" customHeight="1" x14ac:dyDescent="0.2">
      <c r="B47" s="180" t="s">
        <v>133</v>
      </c>
      <c r="C47" s="180"/>
    </row>
    <row r="50" spans="2:2" x14ac:dyDescent="0.2">
      <c r="B50" s="182" t="s">
        <v>141</v>
      </c>
    </row>
  </sheetData>
  <mergeCells count="2">
    <mergeCell ref="B47:C47"/>
    <mergeCell ref="G8:R8"/>
  </mergeCells>
  <pageMargins left="0.27" right="0.21" top="0.52" bottom="0.66" header="0.3" footer="0.3"/>
  <pageSetup scale="70" orientation="landscape" r:id="rId1"/>
  <headerFooter>
    <oddHeader>&amp;C&amp;"Arial,Regular"Key Performance Indicators</oddHeader>
    <oddFooter>&amp;L&amp;"Arial,Bold"&amp;K000000Confidential_x000D_Progressive Surgical Solutions, a division of BSM Consulting&amp;C&amp;"Arial,Regular"&amp;K000000&amp;D&amp;R&amp;"Calibri,Regular"&amp;K000000&amp;G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C0D74-ACE5-4332-89EF-6DC7DB85749C}">
  <dimension ref="B4:AI22"/>
  <sheetViews>
    <sheetView showGridLines="0" workbookViewId="0">
      <selection activeCell="B22" sqref="B22"/>
    </sheetView>
  </sheetViews>
  <sheetFormatPr defaultColWidth="9.140625" defaultRowHeight="14.25" x14ac:dyDescent="0.2"/>
  <cols>
    <col min="1" max="1" width="1.85546875" style="9" customWidth="1"/>
    <col min="2" max="2" width="27.5703125" style="9" customWidth="1"/>
    <col min="3" max="3" width="37.42578125" style="9" customWidth="1"/>
    <col min="4" max="4" width="9.140625" style="21"/>
    <col min="5" max="35" width="7.7109375" style="21" customWidth="1"/>
    <col min="36" max="16384" width="9.140625" style="9"/>
  </cols>
  <sheetData>
    <row r="4" spans="2:35" ht="18" x14ac:dyDescent="0.25">
      <c r="B4" s="37" t="s">
        <v>0</v>
      </c>
    </row>
    <row r="5" spans="2:35" ht="10.5" customHeight="1" x14ac:dyDescent="0.25">
      <c r="B5" s="20"/>
    </row>
    <row r="6" spans="2:35" ht="15.75" x14ac:dyDescent="0.25">
      <c r="B6" s="33" t="s">
        <v>1</v>
      </c>
    </row>
    <row r="7" spans="2:35" ht="21" customHeight="1" x14ac:dyDescent="0.2">
      <c r="B7" s="179" t="s">
        <v>138</v>
      </c>
    </row>
    <row r="8" spans="2:35" ht="9.6" customHeight="1" x14ac:dyDescent="0.25">
      <c r="B8" s="33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2:35" s="92" customFormat="1" x14ac:dyDescent="0.25">
      <c r="B9" s="178" t="s">
        <v>137</v>
      </c>
      <c r="C9" s="98"/>
      <c r="D9" s="98"/>
      <c r="E9" s="98"/>
    </row>
    <row r="10" spans="2:35" ht="11.1" customHeight="1" x14ac:dyDescent="0.2"/>
    <row r="11" spans="2:35" ht="5.45" customHeight="1" thickBot="1" x14ac:dyDescent="0.25"/>
    <row r="12" spans="2:35" s="10" customFormat="1" ht="15" x14ac:dyDescent="0.25">
      <c r="D12" s="109" t="s">
        <v>62</v>
      </c>
      <c r="E12" s="106">
        <v>1</v>
      </c>
      <c r="F12" s="26">
        <v>2</v>
      </c>
      <c r="G12" s="26">
        <v>3</v>
      </c>
      <c r="H12" s="26">
        <v>4</v>
      </c>
      <c r="I12" s="26">
        <v>5</v>
      </c>
      <c r="J12" s="26">
        <v>6</v>
      </c>
      <c r="K12" s="26">
        <v>7</v>
      </c>
      <c r="L12" s="26">
        <v>8</v>
      </c>
      <c r="M12" s="26">
        <v>9</v>
      </c>
      <c r="N12" s="26">
        <v>10</v>
      </c>
      <c r="O12" s="26">
        <v>11</v>
      </c>
      <c r="P12" s="26">
        <v>12</v>
      </c>
      <c r="Q12" s="26">
        <v>13</v>
      </c>
      <c r="R12" s="26">
        <v>14</v>
      </c>
      <c r="S12" s="26">
        <v>15</v>
      </c>
      <c r="T12" s="26">
        <v>16</v>
      </c>
      <c r="U12" s="26">
        <v>17</v>
      </c>
      <c r="V12" s="26">
        <v>18</v>
      </c>
      <c r="W12" s="26">
        <v>19</v>
      </c>
      <c r="X12" s="26">
        <v>20</v>
      </c>
      <c r="Y12" s="26">
        <v>21</v>
      </c>
      <c r="Z12" s="26">
        <v>22</v>
      </c>
      <c r="AA12" s="26">
        <v>23</v>
      </c>
      <c r="AB12" s="26">
        <v>24</v>
      </c>
      <c r="AC12" s="26">
        <v>25</v>
      </c>
      <c r="AD12" s="26">
        <v>26</v>
      </c>
      <c r="AE12" s="26">
        <v>27</v>
      </c>
      <c r="AF12" s="26">
        <v>28</v>
      </c>
      <c r="AG12" s="26">
        <v>29</v>
      </c>
      <c r="AH12" s="26">
        <v>30</v>
      </c>
      <c r="AI12" s="34">
        <v>31</v>
      </c>
    </row>
    <row r="13" spans="2:35" ht="18.75" customHeight="1" x14ac:dyDescent="0.2">
      <c r="B13" s="22" t="s">
        <v>63</v>
      </c>
      <c r="C13" s="103" t="s">
        <v>64</v>
      </c>
      <c r="D13" s="110"/>
      <c r="E13" s="10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35"/>
    </row>
    <row r="14" spans="2:35" ht="18.75" customHeight="1" x14ac:dyDescent="0.2">
      <c r="B14" s="22" t="s">
        <v>38</v>
      </c>
      <c r="C14" s="103" t="s">
        <v>65</v>
      </c>
      <c r="D14" s="111">
        <f>SUM(E14:AI14)</f>
        <v>0</v>
      </c>
      <c r="E14" s="10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35"/>
    </row>
    <row r="15" spans="2:35" ht="18.75" customHeight="1" x14ac:dyDescent="0.2">
      <c r="B15" s="22" t="s">
        <v>66</v>
      </c>
      <c r="C15" s="103" t="s">
        <v>67</v>
      </c>
      <c r="D15" s="111">
        <f>SUM(E15:AI15)</f>
        <v>0</v>
      </c>
      <c r="E15" s="10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35"/>
    </row>
    <row r="16" spans="2:35" ht="18.75" customHeight="1" x14ac:dyDescent="0.2">
      <c r="B16" s="24" t="s">
        <v>40</v>
      </c>
      <c r="C16" s="104" t="s">
        <v>68</v>
      </c>
      <c r="D16" s="112">
        <f>+D14-D15</f>
        <v>0</v>
      </c>
      <c r="E16" s="108">
        <f t="shared" ref="E16:AI16" si="0">+E14-E15</f>
        <v>0</v>
      </c>
      <c r="F16" s="25">
        <f t="shared" si="0"/>
        <v>0</v>
      </c>
      <c r="G16" s="25">
        <f t="shared" si="0"/>
        <v>0</v>
      </c>
      <c r="H16" s="25">
        <f t="shared" si="0"/>
        <v>0</v>
      </c>
      <c r="I16" s="25">
        <f t="shared" si="0"/>
        <v>0</v>
      </c>
      <c r="J16" s="25">
        <f t="shared" si="0"/>
        <v>0</v>
      </c>
      <c r="K16" s="25">
        <f t="shared" si="0"/>
        <v>0</v>
      </c>
      <c r="L16" s="25">
        <f t="shared" si="0"/>
        <v>0</v>
      </c>
      <c r="M16" s="25">
        <f t="shared" si="0"/>
        <v>0</v>
      </c>
      <c r="N16" s="25">
        <f t="shared" si="0"/>
        <v>0</v>
      </c>
      <c r="O16" s="25">
        <f t="shared" si="0"/>
        <v>0</v>
      </c>
      <c r="P16" s="25">
        <f t="shared" si="0"/>
        <v>0</v>
      </c>
      <c r="Q16" s="25">
        <f t="shared" si="0"/>
        <v>0</v>
      </c>
      <c r="R16" s="25">
        <f t="shared" si="0"/>
        <v>0</v>
      </c>
      <c r="S16" s="25">
        <f t="shared" si="0"/>
        <v>0</v>
      </c>
      <c r="T16" s="25">
        <f t="shared" si="0"/>
        <v>0</v>
      </c>
      <c r="U16" s="25">
        <f t="shared" si="0"/>
        <v>0</v>
      </c>
      <c r="V16" s="25">
        <f t="shared" si="0"/>
        <v>0</v>
      </c>
      <c r="W16" s="25">
        <f t="shared" si="0"/>
        <v>0</v>
      </c>
      <c r="X16" s="25">
        <f t="shared" si="0"/>
        <v>0</v>
      </c>
      <c r="Y16" s="25">
        <f t="shared" si="0"/>
        <v>0</v>
      </c>
      <c r="Z16" s="25">
        <f t="shared" si="0"/>
        <v>0</v>
      </c>
      <c r="AA16" s="25">
        <f t="shared" si="0"/>
        <v>0</v>
      </c>
      <c r="AB16" s="25">
        <f t="shared" si="0"/>
        <v>0</v>
      </c>
      <c r="AC16" s="25">
        <f t="shared" si="0"/>
        <v>0</v>
      </c>
      <c r="AD16" s="25">
        <f t="shared" si="0"/>
        <v>0</v>
      </c>
      <c r="AE16" s="25">
        <f t="shared" si="0"/>
        <v>0</v>
      </c>
      <c r="AF16" s="25">
        <f t="shared" si="0"/>
        <v>0</v>
      </c>
      <c r="AG16" s="25">
        <f t="shared" si="0"/>
        <v>0</v>
      </c>
      <c r="AH16" s="25">
        <f t="shared" si="0"/>
        <v>0</v>
      </c>
      <c r="AI16" s="36">
        <f t="shared" si="0"/>
        <v>0</v>
      </c>
    </row>
    <row r="17" spans="2:35" ht="18.75" customHeight="1" thickBot="1" x14ac:dyDescent="0.25">
      <c r="B17" s="23" t="s">
        <v>69</v>
      </c>
      <c r="C17" s="105" t="s">
        <v>70</v>
      </c>
      <c r="D17" s="113">
        <f>SUM(E17:AI17)</f>
        <v>0</v>
      </c>
      <c r="E17" s="10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35"/>
    </row>
    <row r="18" spans="2:35" ht="15" thickBot="1" x14ac:dyDescent="0.25"/>
    <row r="19" spans="2:35" ht="15.75" thickBot="1" x14ac:dyDescent="0.25">
      <c r="B19" s="100" t="s">
        <v>41</v>
      </c>
      <c r="C19" s="101" t="s">
        <v>113</v>
      </c>
      <c r="D19" s="102" t="str">
        <f>IFERROR(D16/D17, "-")</f>
        <v>-</v>
      </c>
    </row>
    <row r="22" spans="2:35" x14ac:dyDescent="0.2">
      <c r="B22" s="182" t="s">
        <v>141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C603A-B9FF-455A-A05B-BB350A324D96}">
  <dimension ref="B4:L46"/>
  <sheetViews>
    <sheetView showGridLines="0" workbookViewId="0">
      <selection activeCell="J45" sqref="J45"/>
    </sheetView>
  </sheetViews>
  <sheetFormatPr defaultColWidth="9.140625" defaultRowHeight="14.25" x14ac:dyDescent="0.2"/>
  <cols>
    <col min="1" max="1" width="1.85546875" style="9" customWidth="1"/>
    <col min="2" max="2" width="29.7109375" style="9" customWidth="1"/>
    <col min="3" max="6" width="11.42578125" style="9" customWidth="1"/>
    <col min="7" max="8" width="6.42578125" style="9" customWidth="1"/>
    <col min="9" max="22" width="13.7109375" style="9" customWidth="1"/>
    <col min="23" max="16384" width="9.140625" style="9"/>
  </cols>
  <sheetData>
    <row r="4" spans="2:12" ht="18" x14ac:dyDescent="0.25">
      <c r="B4" s="37" t="s">
        <v>71</v>
      </c>
    </row>
    <row r="5" spans="2:12" ht="10.5" customHeight="1" x14ac:dyDescent="0.25">
      <c r="B5" s="20"/>
    </row>
    <row r="6" spans="2:12" ht="15.75" x14ac:dyDescent="0.25">
      <c r="B6" s="33" t="s">
        <v>140</v>
      </c>
    </row>
    <row r="7" spans="2:12" s="10" customFormat="1" ht="19.5" customHeight="1" x14ac:dyDescent="0.25">
      <c r="B7" s="179" t="s">
        <v>139</v>
      </c>
    </row>
    <row r="8" spans="2:12" ht="6.95" customHeight="1" x14ac:dyDescent="0.25">
      <c r="B8" s="33"/>
    </row>
    <row r="9" spans="2:12" x14ac:dyDescent="0.2">
      <c r="B9" s="31" t="s">
        <v>136</v>
      </c>
      <c r="C9" s="32"/>
      <c r="D9" s="32"/>
      <c r="E9" s="32"/>
    </row>
    <row r="10" spans="2:12" ht="15.75" thickBot="1" x14ac:dyDescent="0.3">
      <c r="B10" s="10"/>
    </row>
    <row r="11" spans="2:12" ht="15.75" thickBot="1" x14ac:dyDescent="0.3">
      <c r="B11" s="19" t="s">
        <v>72</v>
      </c>
      <c r="C11" s="18">
        <f>SUM(F14:F43)</f>
        <v>0</v>
      </c>
    </row>
    <row r="13" spans="2:12" ht="36" x14ac:dyDescent="0.25">
      <c r="B13" s="15" t="s">
        <v>73</v>
      </c>
      <c r="C13" s="16" t="s">
        <v>74</v>
      </c>
      <c r="D13" s="16" t="s">
        <v>75</v>
      </c>
      <c r="E13" s="16" t="s">
        <v>76</v>
      </c>
      <c r="F13" s="16" t="s">
        <v>77</v>
      </c>
      <c r="I13" s="10" t="s">
        <v>78</v>
      </c>
    </row>
    <row r="14" spans="2:12" x14ac:dyDescent="0.2">
      <c r="B14" s="11" t="s">
        <v>79</v>
      </c>
      <c r="C14" s="17"/>
      <c r="D14" s="17"/>
      <c r="E14" s="17"/>
      <c r="F14" s="17">
        <f>SUM(C14:E14)</f>
        <v>0</v>
      </c>
      <c r="I14" s="14" t="s">
        <v>80</v>
      </c>
    </row>
    <row r="15" spans="2:12" ht="15" x14ac:dyDescent="0.25">
      <c r="B15" s="11" t="s">
        <v>81</v>
      </c>
      <c r="C15" s="17"/>
      <c r="D15" s="17"/>
      <c r="E15" s="17"/>
      <c r="F15" s="17">
        <f t="shared" ref="F15:F43" si="0">SUM(C15:E15)</f>
        <v>0</v>
      </c>
      <c r="I15" s="29" t="s">
        <v>110</v>
      </c>
      <c r="J15" s="30" t="s">
        <v>111</v>
      </c>
      <c r="K15" s="29" t="s">
        <v>110</v>
      </c>
      <c r="L15" s="30" t="s">
        <v>111</v>
      </c>
    </row>
    <row r="16" spans="2:12" x14ac:dyDescent="0.2">
      <c r="B16" s="11" t="s">
        <v>82</v>
      </c>
      <c r="C16" s="17"/>
      <c r="D16" s="17"/>
      <c r="E16" s="17"/>
      <c r="F16" s="17">
        <f t="shared" si="0"/>
        <v>0</v>
      </c>
      <c r="I16" s="27">
        <v>5</v>
      </c>
      <c r="J16" s="28">
        <v>0.08</v>
      </c>
      <c r="K16" s="27">
        <v>35</v>
      </c>
      <c r="L16" s="28">
        <v>0.57999999999999996</v>
      </c>
    </row>
    <row r="17" spans="2:12" x14ac:dyDescent="0.2">
      <c r="B17" s="11" t="s">
        <v>83</v>
      </c>
      <c r="C17" s="17"/>
      <c r="D17" s="17"/>
      <c r="E17" s="17"/>
      <c r="F17" s="17">
        <f t="shared" si="0"/>
        <v>0</v>
      </c>
      <c r="I17" s="12">
        <v>10</v>
      </c>
      <c r="J17" s="13">
        <v>0.17</v>
      </c>
      <c r="K17" s="12">
        <v>40</v>
      </c>
      <c r="L17" s="13">
        <v>0.67</v>
      </c>
    </row>
    <row r="18" spans="2:12" x14ac:dyDescent="0.2">
      <c r="B18" s="11" t="s">
        <v>84</v>
      </c>
      <c r="C18" s="17"/>
      <c r="D18" s="17"/>
      <c r="E18" s="17"/>
      <c r="F18" s="17">
        <f t="shared" si="0"/>
        <v>0</v>
      </c>
      <c r="I18" s="12">
        <v>15</v>
      </c>
      <c r="J18" s="13">
        <v>0.25</v>
      </c>
      <c r="K18" s="12">
        <v>45</v>
      </c>
      <c r="L18" s="13">
        <v>0.75</v>
      </c>
    </row>
    <row r="19" spans="2:12" x14ac:dyDescent="0.2">
      <c r="B19" s="11" t="s">
        <v>85</v>
      </c>
      <c r="C19" s="17"/>
      <c r="D19" s="17"/>
      <c r="E19" s="17"/>
      <c r="F19" s="17">
        <f t="shared" si="0"/>
        <v>0</v>
      </c>
      <c r="I19" s="12">
        <v>20</v>
      </c>
      <c r="J19" s="13">
        <v>0.33</v>
      </c>
      <c r="K19" s="12">
        <v>50</v>
      </c>
      <c r="L19" s="13">
        <v>0.83</v>
      </c>
    </row>
    <row r="20" spans="2:12" x14ac:dyDescent="0.2">
      <c r="B20" s="11" t="s">
        <v>86</v>
      </c>
      <c r="C20" s="17"/>
      <c r="D20" s="17"/>
      <c r="E20" s="17"/>
      <c r="F20" s="17">
        <f t="shared" si="0"/>
        <v>0</v>
      </c>
      <c r="I20" s="12">
        <v>25</v>
      </c>
      <c r="J20" s="13">
        <v>0.42</v>
      </c>
      <c r="K20" s="12">
        <v>55</v>
      </c>
      <c r="L20" s="13">
        <v>0.92</v>
      </c>
    </row>
    <row r="21" spans="2:12" x14ac:dyDescent="0.2">
      <c r="B21" s="11" t="s">
        <v>87</v>
      </c>
      <c r="C21" s="17"/>
      <c r="D21" s="17"/>
      <c r="E21" s="17"/>
      <c r="F21" s="17">
        <f t="shared" si="0"/>
        <v>0</v>
      </c>
      <c r="I21" s="12">
        <v>30</v>
      </c>
      <c r="J21" s="13">
        <v>0.5</v>
      </c>
      <c r="K21" s="12">
        <v>60</v>
      </c>
      <c r="L21" s="13">
        <v>1</v>
      </c>
    </row>
    <row r="22" spans="2:12" x14ac:dyDescent="0.2">
      <c r="B22" s="11" t="s">
        <v>88</v>
      </c>
      <c r="C22" s="17"/>
      <c r="D22" s="17"/>
      <c r="E22" s="17"/>
      <c r="F22" s="17">
        <f t="shared" si="0"/>
        <v>0</v>
      </c>
    </row>
    <row r="23" spans="2:12" x14ac:dyDescent="0.2">
      <c r="B23" s="11" t="s">
        <v>89</v>
      </c>
      <c r="C23" s="17"/>
      <c r="D23" s="17"/>
      <c r="E23" s="17"/>
      <c r="F23" s="17">
        <f t="shared" si="0"/>
        <v>0</v>
      </c>
    </row>
    <row r="24" spans="2:12" x14ac:dyDescent="0.2">
      <c r="B24" s="11" t="s">
        <v>90</v>
      </c>
      <c r="C24" s="17"/>
      <c r="D24" s="17"/>
      <c r="E24" s="17"/>
      <c r="F24" s="17">
        <f t="shared" si="0"/>
        <v>0</v>
      </c>
    </row>
    <row r="25" spans="2:12" x14ac:dyDescent="0.2">
      <c r="B25" s="11" t="s">
        <v>91</v>
      </c>
      <c r="C25" s="17"/>
      <c r="D25" s="17"/>
      <c r="E25" s="17"/>
      <c r="F25" s="17">
        <f t="shared" si="0"/>
        <v>0</v>
      </c>
    </row>
    <row r="26" spans="2:12" x14ac:dyDescent="0.2">
      <c r="B26" s="11" t="s">
        <v>92</v>
      </c>
      <c r="C26" s="17"/>
      <c r="D26" s="17"/>
      <c r="E26" s="17"/>
      <c r="F26" s="17">
        <f t="shared" si="0"/>
        <v>0</v>
      </c>
    </row>
    <row r="27" spans="2:12" x14ac:dyDescent="0.2">
      <c r="B27" s="11" t="s">
        <v>93</v>
      </c>
      <c r="C27" s="17"/>
      <c r="D27" s="17"/>
      <c r="E27" s="17"/>
      <c r="F27" s="17">
        <f t="shared" si="0"/>
        <v>0</v>
      </c>
    </row>
    <row r="28" spans="2:12" x14ac:dyDescent="0.2">
      <c r="B28" s="11" t="s">
        <v>94</v>
      </c>
      <c r="C28" s="17"/>
      <c r="D28" s="17"/>
      <c r="E28" s="17"/>
      <c r="F28" s="17">
        <f t="shared" si="0"/>
        <v>0</v>
      </c>
    </row>
    <row r="29" spans="2:12" x14ac:dyDescent="0.2">
      <c r="B29" s="11" t="s">
        <v>95</v>
      </c>
      <c r="C29" s="17"/>
      <c r="D29" s="17"/>
      <c r="E29" s="17"/>
      <c r="F29" s="17">
        <f t="shared" si="0"/>
        <v>0</v>
      </c>
    </row>
    <row r="30" spans="2:12" x14ac:dyDescent="0.2">
      <c r="B30" s="11" t="s">
        <v>96</v>
      </c>
      <c r="C30" s="17"/>
      <c r="D30" s="17"/>
      <c r="E30" s="17"/>
      <c r="F30" s="17">
        <f t="shared" si="0"/>
        <v>0</v>
      </c>
    </row>
    <row r="31" spans="2:12" x14ac:dyDescent="0.2">
      <c r="B31" s="11" t="s">
        <v>97</v>
      </c>
      <c r="C31" s="17"/>
      <c r="D31" s="17"/>
      <c r="E31" s="17"/>
      <c r="F31" s="17">
        <f t="shared" si="0"/>
        <v>0</v>
      </c>
    </row>
    <row r="32" spans="2:12" x14ac:dyDescent="0.2">
      <c r="B32" s="11" t="s">
        <v>98</v>
      </c>
      <c r="C32" s="17"/>
      <c r="D32" s="17"/>
      <c r="E32" s="17"/>
      <c r="F32" s="17">
        <f t="shared" si="0"/>
        <v>0</v>
      </c>
    </row>
    <row r="33" spans="2:6" x14ac:dyDescent="0.2">
      <c r="B33" s="11" t="s">
        <v>99</v>
      </c>
      <c r="C33" s="17"/>
      <c r="D33" s="17"/>
      <c r="E33" s="17"/>
      <c r="F33" s="17">
        <f t="shared" si="0"/>
        <v>0</v>
      </c>
    </row>
    <row r="34" spans="2:6" x14ac:dyDescent="0.2">
      <c r="B34" s="11" t="s">
        <v>100</v>
      </c>
      <c r="C34" s="17"/>
      <c r="D34" s="17"/>
      <c r="E34" s="17"/>
      <c r="F34" s="17">
        <f t="shared" si="0"/>
        <v>0</v>
      </c>
    </row>
    <row r="35" spans="2:6" x14ac:dyDescent="0.2">
      <c r="B35" s="11" t="s">
        <v>101</v>
      </c>
      <c r="C35" s="17"/>
      <c r="D35" s="17"/>
      <c r="E35" s="17"/>
      <c r="F35" s="17">
        <f t="shared" si="0"/>
        <v>0</v>
      </c>
    </row>
    <row r="36" spans="2:6" x14ac:dyDescent="0.2">
      <c r="B36" s="11" t="s">
        <v>102</v>
      </c>
      <c r="C36" s="17"/>
      <c r="D36" s="17"/>
      <c r="E36" s="17"/>
      <c r="F36" s="17">
        <f t="shared" si="0"/>
        <v>0</v>
      </c>
    </row>
    <row r="37" spans="2:6" x14ac:dyDescent="0.2">
      <c r="B37" s="11" t="s">
        <v>103</v>
      </c>
      <c r="C37" s="17"/>
      <c r="D37" s="17"/>
      <c r="E37" s="17"/>
      <c r="F37" s="17">
        <f t="shared" si="0"/>
        <v>0</v>
      </c>
    </row>
    <row r="38" spans="2:6" x14ac:dyDescent="0.2">
      <c r="B38" s="11" t="s">
        <v>104</v>
      </c>
      <c r="C38" s="17"/>
      <c r="D38" s="17"/>
      <c r="E38" s="17"/>
      <c r="F38" s="17">
        <f t="shared" si="0"/>
        <v>0</v>
      </c>
    </row>
    <row r="39" spans="2:6" x14ac:dyDescent="0.2">
      <c r="B39" s="11" t="s">
        <v>105</v>
      </c>
      <c r="C39" s="17"/>
      <c r="D39" s="17"/>
      <c r="E39" s="17"/>
      <c r="F39" s="17">
        <f t="shared" si="0"/>
        <v>0</v>
      </c>
    </row>
    <row r="40" spans="2:6" x14ac:dyDescent="0.2">
      <c r="B40" s="11" t="s">
        <v>106</v>
      </c>
      <c r="C40" s="17"/>
      <c r="D40" s="17"/>
      <c r="E40" s="17"/>
      <c r="F40" s="17">
        <f t="shared" si="0"/>
        <v>0</v>
      </c>
    </row>
    <row r="41" spans="2:6" x14ac:dyDescent="0.2">
      <c r="B41" s="11" t="s">
        <v>107</v>
      </c>
      <c r="C41" s="17"/>
      <c r="D41" s="17"/>
      <c r="E41" s="17"/>
      <c r="F41" s="17">
        <f t="shared" si="0"/>
        <v>0</v>
      </c>
    </row>
    <row r="42" spans="2:6" x14ac:dyDescent="0.2">
      <c r="B42" s="11" t="s">
        <v>108</v>
      </c>
      <c r="C42" s="17"/>
      <c r="D42" s="17"/>
      <c r="E42" s="17"/>
      <c r="F42" s="17">
        <f t="shared" si="0"/>
        <v>0</v>
      </c>
    </row>
    <row r="43" spans="2:6" x14ac:dyDescent="0.2">
      <c r="B43" s="11" t="s">
        <v>109</v>
      </c>
      <c r="C43" s="17"/>
      <c r="D43" s="17"/>
      <c r="E43" s="17"/>
      <c r="F43" s="17">
        <f t="shared" si="0"/>
        <v>0</v>
      </c>
    </row>
    <row r="46" spans="2:6" x14ac:dyDescent="0.2">
      <c r="B46" s="182" t="s">
        <v>141</v>
      </c>
    </row>
  </sheetData>
  <phoneticPr fontId="8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Monthly Tracking</vt:lpstr>
      <vt:lpstr>Productive Hours (Daily)</vt:lpstr>
      <vt:lpstr>Non-Working Hours (Daily)</vt:lpstr>
      <vt:lpstr>'Monthly Tracking'!Print_Area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Courtney Leonis</cp:lastModifiedBy>
  <cp:revision/>
  <dcterms:created xsi:type="dcterms:W3CDTF">2019-07-12T15:52:51Z</dcterms:created>
  <dcterms:modified xsi:type="dcterms:W3CDTF">2025-09-30T15:24:14Z</dcterms:modified>
  <cp:category/>
  <cp:contentStatus/>
</cp:coreProperties>
</file>